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На сайт 05.03.2021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5" i="1" l="1"/>
  <c r="Q175" i="1"/>
  <c r="P175" i="1"/>
  <c r="O175" i="1"/>
  <c r="N175" i="1"/>
  <c r="M175" i="1"/>
  <c r="L175" i="1"/>
  <c r="K175" i="1"/>
  <c r="J175" i="1"/>
  <c r="I175" i="1"/>
  <c r="H175" i="1"/>
  <c r="G175" i="1"/>
  <c r="F175" i="1" s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R141" i="1"/>
  <c r="Q141" i="1"/>
  <c r="P141" i="1"/>
  <c r="O141" i="1"/>
  <c r="N141" i="1"/>
  <c r="F141" i="1" s="1"/>
  <c r="M141" i="1"/>
  <c r="L141" i="1"/>
  <c r="K141" i="1"/>
  <c r="J141" i="1"/>
  <c r="I141" i="1"/>
  <c r="H141" i="1"/>
  <c r="G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 s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R73" i="1"/>
  <c r="J73" i="1"/>
  <c r="G73" i="1"/>
  <c r="F72" i="1"/>
  <c r="F71" i="1"/>
  <c r="F70" i="1"/>
  <c r="F69" i="1"/>
  <c r="F68" i="1"/>
  <c r="F67" i="1"/>
  <c r="F66" i="1"/>
  <c r="F65" i="1"/>
  <c r="F64" i="1"/>
  <c r="F63" i="1"/>
  <c r="F62" i="1"/>
  <c r="F61" i="1"/>
  <c r="K60" i="1"/>
  <c r="I60" i="1"/>
  <c r="I73" i="1" s="1"/>
  <c r="H60" i="1"/>
  <c r="F60" i="1"/>
  <c r="F59" i="1"/>
  <c r="F58" i="1"/>
  <c r="Q57" i="1"/>
  <c r="Q73" i="1" s="1"/>
  <c r="P57" i="1"/>
  <c r="P73" i="1" s="1"/>
  <c r="O57" i="1"/>
  <c r="O73" i="1" s="1"/>
  <c r="N57" i="1"/>
  <c r="N73" i="1" s="1"/>
  <c r="M57" i="1"/>
  <c r="M73" i="1" s="1"/>
  <c r="L57" i="1"/>
  <c r="L73" i="1" s="1"/>
  <c r="K57" i="1"/>
  <c r="K73" i="1" s="1"/>
  <c r="K176" i="1" s="1"/>
  <c r="J57" i="1"/>
  <c r="H57" i="1"/>
  <c r="F56" i="1"/>
  <c r="F55" i="1"/>
  <c r="R54" i="1"/>
  <c r="F54" i="1"/>
  <c r="F53" i="1"/>
  <c r="F52" i="1"/>
  <c r="F51" i="1"/>
  <c r="F50" i="1"/>
  <c r="F49" i="1"/>
  <c r="F48" i="1"/>
  <c r="F47" i="1"/>
  <c r="F46" i="1"/>
  <c r="H45" i="1"/>
  <c r="F45" i="1" s="1"/>
  <c r="F44" i="1"/>
  <c r="H43" i="1"/>
  <c r="F43" i="1" s="1"/>
  <c r="H42" i="1"/>
  <c r="F42" i="1" s="1"/>
  <c r="F41" i="1"/>
  <c r="H40" i="1"/>
  <c r="H73" i="1" s="1"/>
  <c r="F73" i="1" s="1"/>
  <c r="R39" i="1"/>
  <c r="R176" i="1" s="1"/>
  <c r="Q39" i="1"/>
  <c r="P39" i="1"/>
  <c r="P176" i="1" s="1"/>
  <c r="O39" i="1"/>
  <c r="O176" i="1" s="1"/>
  <c r="N39" i="1"/>
  <c r="M39" i="1"/>
  <c r="M176" i="1" s="1"/>
  <c r="L39" i="1"/>
  <c r="L176" i="1" s="1"/>
  <c r="K39" i="1"/>
  <c r="J39" i="1"/>
  <c r="J176" i="1" s="1"/>
  <c r="I39" i="1"/>
  <c r="H39" i="1"/>
  <c r="G39" i="1"/>
  <c r="F39" i="1" s="1"/>
  <c r="F176" i="1" s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N176" i="1" l="1"/>
  <c r="H176" i="1"/>
  <c r="I176" i="1"/>
  <c r="Q176" i="1"/>
  <c r="F40" i="1"/>
  <c r="G176" i="1"/>
  <c r="F57" i="1"/>
</calcChain>
</file>

<file path=xl/sharedStrings.xml><?xml version="1.0" encoding="utf-8"?>
<sst xmlns="http://schemas.openxmlformats.org/spreadsheetml/2006/main" count="465" uniqueCount="97">
  <si>
    <t>Проект плана финансирования по платежам на 2021 год по КГУ ОСШ № 10 г. Балхаш</t>
  </si>
  <si>
    <t>Заполнять в тысячах тенге,  в целых цифрах,  без запятых</t>
  </si>
  <si>
    <t>наименование района</t>
  </si>
  <si>
    <t xml:space="preserve">Программа </t>
  </si>
  <si>
    <t>Подпрограмма</t>
  </si>
  <si>
    <t>Специфика</t>
  </si>
  <si>
    <t>Наименование расходов</t>
  </si>
  <si>
    <t>Финансовый план на год в тысячах тенге.</t>
  </si>
  <si>
    <t>План по месяцам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</si>
  <si>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</si>
  <si>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</si>
  <si>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</si>
  <si>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</si>
  <si>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</si>
  <si>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</si>
  <si>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</si>
  <si>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</si>
  <si>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</si>
  <si>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</si>
  <si>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</si>
  <si>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</si>
  <si>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г.Балхаш</t>
  </si>
  <si>
    <t>082</t>
  </si>
  <si>
    <t>011</t>
  </si>
  <si>
    <t>111</t>
  </si>
  <si>
    <t>Оплата труда</t>
  </si>
  <si>
    <t/>
  </si>
  <si>
    <t>113</t>
  </si>
  <si>
    <t>Компенсационные выплаты</t>
  </si>
  <si>
    <t>121</t>
  </si>
  <si>
    <t>Социальный налог</t>
  </si>
  <si>
    <t>122</t>
  </si>
  <si>
    <t>Социальные отчисления в Государственный фонд социального страхования</t>
  </si>
  <si>
    <t>123</t>
  </si>
  <si>
    <t>Взносы на обязательное страхование</t>
  </si>
  <si>
    <t>124</t>
  </si>
  <si>
    <t>Отчисления на обязательное социальное медицинское страхование</t>
  </si>
  <si>
    <t>131</t>
  </si>
  <si>
    <t>Оплата труда технического персонала</t>
  </si>
  <si>
    <t>132</t>
  </si>
  <si>
    <t>Оплата труда патронатных воспитателей</t>
  </si>
  <si>
    <t>135</t>
  </si>
  <si>
    <t>Взносы работодателей по техническому персоналу</t>
  </si>
  <si>
    <t>141</t>
  </si>
  <si>
    <t>Приобретение продуктов питания</t>
  </si>
  <si>
    <t>142</t>
  </si>
  <si>
    <t>Приобретение медикаментов и прочих средств медицинского назначения</t>
  </si>
  <si>
    <t>144</t>
  </si>
  <si>
    <t>Приобретение топлива, горючесмазочных материалов</t>
  </si>
  <si>
    <t>149</t>
  </si>
  <si>
    <t>Приобретение прочих запасов</t>
  </si>
  <si>
    <t>151</t>
  </si>
  <si>
    <t>Оплата коммунальных услуг</t>
  </si>
  <si>
    <t>152</t>
  </si>
  <si>
    <t>Оплата услуг связи</t>
  </si>
  <si>
    <t>153</t>
  </si>
  <si>
    <t>Оплата транспортных услуг</t>
  </si>
  <si>
    <t>155</t>
  </si>
  <si>
    <t>Оплата услуг в рамках государственного социального заказа</t>
  </si>
  <si>
    <t>159</t>
  </si>
  <si>
    <t>Оплата прочих услуг и работ</t>
  </si>
  <si>
    <t>161</t>
  </si>
  <si>
    <t>Командировки и служебные разъезды внутри страны</t>
  </si>
  <si>
    <t>162</t>
  </si>
  <si>
    <t>Командировки и служебные разъезды за пределы страны</t>
  </si>
  <si>
    <t>163</t>
  </si>
  <si>
    <t>Затраты Фонда всеобщего обязательного среднего образования</t>
  </si>
  <si>
    <t>165</t>
  </si>
  <si>
    <t>Исполнение исполнительных документов, судебных актов</t>
  </si>
  <si>
    <t>169</t>
  </si>
  <si>
    <t>Прочие текущие затраты</t>
  </si>
  <si>
    <t>311</t>
  </si>
  <si>
    <t>Субсидии физическим и юридическим лицам, в том числе крестьянским (фермерским) хозяйствам</t>
  </si>
  <si>
    <t>322</t>
  </si>
  <si>
    <t>Трансферты физическим лицам</t>
  </si>
  <si>
    <t>324</t>
  </si>
  <si>
    <t>Стипендии</t>
  </si>
  <si>
    <t>413</t>
  </si>
  <si>
    <t>Приобретение транспортных средств</t>
  </si>
  <si>
    <t>414</t>
  </si>
  <si>
    <t>Приобретение машин, оборудования, инструментов, производственного и хозяйственного инвентаря</t>
  </si>
  <si>
    <t>416</t>
  </si>
  <si>
    <t>Приобретение нематериальных активов</t>
  </si>
  <si>
    <t>418</t>
  </si>
  <si>
    <t>Материально-техническое оснащение государственных предприятий</t>
  </si>
  <si>
    <t>419</t>
  </si>
  <si>
    <t>Приобретение прочих основных средств</t>
  </si>
  <si>
    <t>421</t>
  </si>
  <si>
    <t>Капитальный ремонт помещений, зданий, сооружений, передаточных устройств</t>
  </si>
  <si>
    <t>423</t>
  </si>
  <si>
    <t>Капитальный ремонт помещений, зданий, сооружений государственных предприятий</t>
  </si>
  <si>
    <t>ИТОГО ПО ПРОГРАММЕ</t>
  </si>
  <si>
    <t>015</t>
  </si>
  <si>
    <t>084</t>
  </si>
  <si>
    <t>067</t>
  </si>
  <si>
    <t>203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</si>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</sst>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24"/>
      <color rgb="FFFF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0" borderId="0"/>
    <xf numFmtId="0" fontId="4" fillId="0" borderId="0">
      <alignment horizontal="center" vertical="top"/>
    </xf>
    <xf numFmtId="0" fontId="6" fillId="0" borderId="0">
      <alignment horizontal="left" vertical="top"/>
    </xf>
  </cellStyleXfs>
  <cellXfs count="31">
    <xf numFmtId="0" fontId="0" fillId="0" borderId="0" xfId="0"/>
    <xf numFmtId="0" fontId="3" fillId="0" borderId="0" xfId="2" applyFont="1" applyFill="1" applyAlignment="1">
      <alignment wrapText="1"/>
    </xf>
    <xf numFmtId="49" fontId="5" fillId="0" borderId="0" xfId="3" applyNumberFormat="1" applyFont="1" applyFill="1" applyAlignment="1">
      <alignment horizontal="center" vertical="top" wrapText="1"/>
    </xf>
    <xf numFmtId="0" fontId="3" fillId="0" borderId="0" xfId="2" applyFont="1" applyFill="1" applyBorder="1" applyAlignment="1">
      <alignment wrapText="1"/>
    </xf>
    <xf numFmtId="49" fontId="7" fillId="0" borderId="0" xfId="4" applyNumberFormat="1" applyFont="1" applyFill="1" applyBorder="1" applyAlignment="1">
      <alignment horizontal="left" vertical="top"/>
    </xf>
    <xf numFmtId="49" fontId="8" fillId="0" borderId="0" xfId="4" applyNumberFormat="1" applyFont="1" applyFill="1" applyBorder="1" applyAlignment="1">
      <alignment horizontal="left" vertical="top" wrapText="1"/>
    </xf>
    <xf numFmtId="49" fontId="9" fillId="0" borderId="2" xfId="1" applyNumberFormat="1" applyFont="1" applyFill="1" applyBorder="1" applyAlignment="1">
      <alignment horizontal="center" vertical="center" wrapText="1"/>
    </xf>
    <xf numFmtId="49" fontId="9" fillId="0" borderId="2" xfId="1" applyNumberFormat="1" applyFont="1" applyFill="1" applyBorder="1" applyAlignment="1">
      <alignment horizontal="center" vertical="center" wrapText="1"/>
    </xf>
    <xf numFmtId="49" fontId="10" fillId="0" borderId="2" xfId="1" applyNumberFormat="1" applyFont="1" applyFill="1" applyBorder="1" applyAlignment="1">
      <alignment horizontal="left" vertical="center" wrapText="1"/>
    </xf>
    <xf numFmtId="49" fontId="10" fillId="0" borderId="2" xfId="1" applyNumberFormat="1" applyFont="1" applyFill="1" applyBorder="1" applyAlignment="1">
      <alignment vertical="center" wrapText="1"/>
    </xf>
    <xf numFmtId="0" fontId="10" fillId="0" borderId="2" xfId="1" applyNumberFormat="1" applyFont="1" applyFill="1" applyBorder="1" applyAlignment="1">
      <alignment horizontal="center" vertical="center" wrapText="1"/>
    </xf>
    <xf numFmtId="0" fontId="11" fillId="0" borderId="0" xfId="2" applyFont="1" applyFill="1" applyAlignment="1">
      <alignment wrapText="1"/>
    </xf>
    <xf numFmtId="49" fontId="10" fillId="3" borderId="2" xfId="1" applyNumberFormat="1" applyFont="1" applyFill="1" applyBorder="1" applyAlignment="1">
      <alignment horizontal="left" vertical="center" wrapText="1"/>
    </xf>
    <xf numFmtId="49" fontId="12" fillId="0" borderId="2" xfId="1" applyNumberFormat="1" applyFont="1" applyFill="1" applyBorder="1" applyAlignment="1">
      <alignment horizontal="left" vertical="center" wrapText="1"/>
    </xf>
    <xf numFmtId="49" fontId="12" fillId="0" borderId="2" xfId="1" applyNumberFormat="1" applyFont="1" applyFill="1" applyBorder="1" applyAlignment="1">
      <alignment vertical="center" wrapText="1"/>
    </xf>
    <xf numFmtId="0" fontId="12" fillId="0" borderId="2" xfId="1" applyNumberFormat="1" applyFont="1" applyFill="1" applyBorder="1" applyAlignment="1">
      <alignment horizontal="center" vertical="center" wrapText="1"/>
    </xf>
    <xf numFmtId="0" fontId="12" fillId="0" borderId="0" xfId="2" applyFont="1" applyFill="1" applyAlignment="1">
      <alignment wrapText="1"/>
    </xf>
    <xf numFmtId="0" fontId="10" fillId="3" borderId="2" xfId="1" applyNumberFormat="1" applyFont="1" applyFill="1" applyBorder="1" applyAlignment="1">
      <alignment horizontal="center" vertical="center" wrapText="1"/>
    </xf>
    <xf numFmtId="49" fontId="13" fillId="4" borderId="2" xfId="1" applyNumberFormat="1" applyFont="1" applyFill="1" applyBorder="1" applyAlignment="1">
      <alignment horizontal="left" vertical="center" wrapText="1"/>
    </xf>
    <xf numFmtId="49" fontId="14" fillId="4" borderId="2" xfId="1" applyNumberFormat="1" applyFont="1" applyFill="1" applyBorder="1" applyAlignment="1">
      <alignment vertical="center" wrapText="1"/>
    </xf>
    <xf numFmtId="49" fontId="14" fillId="4" borderId="2" xfId="1" applyNumberFormat="1" applyFont="1" applyFill="1" applyBorder="1" applyAlignment="1">
      <alignment horizontal="left" vertical="center" wrapText="1"/>
    </xf>
    <xf numFmtId="49" fontId="13" fillId="4" borderId="2" xfId="1" applyNumberFormat="1" applyFont="1" applyFill="1" applyBorder="1" applyAlignment="1">
      <alignment horizontal="center" vertical="center" wrapText="1"/>
    </xf>
    <xf numFmtId="0" fontId="13" fillId="4" borderId="2" xfId="1" applyNumberFormat="1" applyFont="1" applyFill="1" applyBorder="1" applyAlignment="1">
      <alignment horizontal="center" vertical="center" wrapText="1"/>
    </xf>
    <xf numFmtId="0" fontId="15" fillId="4" borderId="0" xfId="2" applyFont="1" applyFill="1" applyAlignment="1">
      <alignment wrapText="1"/>
    </xf>
    <xf numFmtId="49" fontId="10" fillId="3" borderId="2" xfId="1" applyNumberFormat="1" applyFont="1" applyFill="1" applyBorder="1" applyAlignment="1">
      <alignment vertical="center" wrapText="1"/>
    </xf>
    <xf numFmtId="0" fontId="15" fillId="3" borderId="0" xfId="2" applyFont="1" applyFill="1" applyAlignment="1">
      <alignment wrapText="1"/>
    </xf>
    <xf numFmtId="49" fontId="12" fillId="3" borderId="2" xfId="1" applyNumberFormat="1" applyFont="1" applyFill="1" applyBorder="1" applyAlignment="1">
      <alignment horizontal="left" vertical="center" wrapText="1"/>
    </xf>
    <xf numFmtId="49" fontId="12" fillId="3" borderId="2" xfId="1" applyNumberFormat="1" applyFont="1" applyFill="1" applyBorder="1" applyAlignment="1">
      <alignment vertical="center" wrapText="1"/>
    </xf>
    <xf numFmtId="0" fontId="12" fillId="3" borderId="2" xfId="1" applyNumberFormat="1" applyFont="1" applyFill="1" applyBorder="1" applyAlignment="1">
      <alignment horizontal="center" vertical="center" wrapText="1"/>
    </xf>
    <xf numFmtId="0" fontId="11" fillId="3" borderId="0" xfId="2" applyFont="1" applyFill="1" applyAlignment="1">
      <alignment wrapText="1"/>
    </xf>
    <xf numFmtId="49" fontId="16" fillId="4" borderId="2" xfId="1" applyNumberFormat="1" applyFont="1" applyFill="1" applyBorder="1" applyAlignment="1">
      <alignment horizontal="center" vertical="center" wrapText="1"/>
    </xf>
  </cellXfs>
  <cellStyles count="5">
    <cellStyle name="S0" xfId="3"/>
    <cellStyle name="S2" xfId="4"/>
    <cellStyle name="Вывод" xfId="1" builtinId="2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6"/>
  <sheetViews>
    <sheetView tabSelected="1" topLeftCell="A85" workbookViewId="0">
      <selection sqref="A1:S176"/>
    </sheetView>
  </sheetViews>
  <sheetFormatPr defaultRowHeight="15" x14ac:dyDescent="0.25"/>
  <sheetData>
    <row r="1" spans="1:19" x14ac:dyDescent="0.25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19" ht="30" x14ac:dyDescent="0.25">
      <c r="A2" s="1"/>
      <c r="B2" s="3"/>
      <c r="C2" s="3"/>
      <c r="D2" s="3"/>
      <c r="E2" s="4" t="s">
        <v>1</v>
      </c>
      <c r="F2" s="3"/>
      <c r="G2" s="3"/>
      <c r="H2" s="5"/>
      <c r="I2" s="3"/>
      <c r="J2" s="3"/>
      <c r="K2" s="3"/>
      <c r="L2" s="3"/>
      <c r="M2" s="3"/>
      <c r="N2" s="3"/>
      <c r="O2" s="1"/>
      <c r="P2" s="1"/>
      <c r="Q2" s="1"/>
      <c r="R2" s="1"/>
      <c r="S2" s="1"/>
    </row>
    <row r="3" spans="1:19" x14ac:dyDescent="0.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1"/>
    </row>
    <row r="4" spans="1:19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1"/>
    </row>
    <row r="5" spans="1:19" x14ac:dyDescent="0.25">
      <c r="A5" s="6"/>
      <c r="B5" s="6"/>
      <c r="C5" s="6"/>
      <c r="D5" s="6"/>
      <c r="E5" s="6"/>
      <c r="F5" s="6"/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7" t="s">
        <v>16</v>
      </c>
      <c r="O5" s="7" t="s">
        <v>17</v>
      </c>
      <c r="P5" s="7" t="s">
        <v>18</v>
      </c>
      <c r="Q5" s="7" t="s">
        <v>19</v>
      </c>
      <c r="R5" s="7" t="s">
        <v>20</v>
      </c>
      <c r="S5" s="1"/>
    </row>
    <row r="6" spans="1:19" ht="22.5" x14ac:dyDescent="0.25">
      <c r="A6" s="8" t="s">
        <v>21</v>
      </c>
      <c r="B6" s="9" t="s">
        <v>22</v>
      </c>
      <c r="C6" s="8" t="s">
        <v>23</v>
      </c>
      <c r="D6" s="8" t="s">
        <v>24</v>
      </c>
      <c r="E6" s="8" t="s">
        <v>25</v>
      </c>
      <c r="F6" s="10">
        <f>SUM(G6:R6)</f>
        <v>85602</v>
      </c>
      <c r="G6" s="10"/>
      <c r="H6" s="10">
        <v>14272</v>
      </c>
      <c r="I6" s="10">
        <v>7133</v>
      </c>
      <c r="J6" s="10">
        <v>7133</v>
      </c>
      <c r="K6" s="10">
        <v>7133</v>
      </c>
      <c r="L6" s="10">
        <v>7133</v>
      </c>
      <c r="M6" s="10">
        <v>7133</v>
      </c>
      <c r="N6" s="10">
        <v>7133</v>
      </c>
      <c r="O6" s="10">
        <v>7133</v>
      </c>
      <c r="P6" s="10">
        <v>7133</v>
      </c>
      <c r="Q6" s="10">
        <v>7133</v>
      </c>
      <c r="R6" s="10">
        <v>7133</v>
      </c>
      <c r="S6" s="11"/>
    </row>
    <row r="7" spans="1:19" ht="33.75" x14ac:dyDescent="0.25">
      <c r="A7" s="8" t="s">
        <v>26</v>
      </c>
      <c r="B7" s="9"/>
      <c r="C7" s="8"/>
      <c r="D7" s="8" t="s">
        <v>27</v>
      </c>
      <c r="E7" s="8" t="s">
        <v>28</v>
      </c>
      <c r="F7" s="10">
        <f t="shared" ref="F7:F39" si="0">SUM(G7:R7)</f>
        <v>0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1"/>
    </row>
    <row r="8" spans="1:19" ht="22.5" x14ac:dyDescent="0.25">
      <c r="A8" s="8" t="s">
        <v>26</v>
      </c>
      <c r="B8" s="9"/>
      <c r="C8" s="8"/>
      <c r="D8" s="8" t="s">
        <v>29</v>
      </c>
      <c r="E8" s="8" t="s">
        <v>30</v>
      </c>
      <c r="F8" s="10">
        <f t="shared" si="0"/>
        <v>5156</v>
      </c>
      <c r="G8" s="10"/>
      <c r="H8" s="10">
        <v>860</v>
      </c>
      <c r="I8" s="10">
        <v>430</v>
      </c>
      <c r="J8" s="10">
        <v>430</v>
      </c>
      <c r="K8" s="10">
        <v>430</v>
      </c>
      <c r="L8" s="10">
        <v>430</v>
      </c>
      <c r="M8" s="10">
        <v>430</v>
      </c>
      <c r="N8" s="10">
        <v>430</v>
      </c>
      <c r="O8" s="10">
        <v>430</v>
      </c>
      <c r="P8" s="10">
        <v>430</v>
      </c>
      <c r="Q8" s="10">
        <v>430</v>
      </c>
      <c r="R8" s="10">
        <v>426</v>
      </c>
      <c r="S8" s="11"/>
    </row>
    <row r="9" spans="1:19" ht="112.5" x14ac:dyDescent="0.25">
      <c r="A9" s="8" t="s">
        <v>26</v>
      </c>
      <c r="B9" s="9"/>
      <c r="C9" s="8"/>
      <c r="D9" s="8" t="s">
        <v>31</v>
      </c>
      <c r="E9" s="8" t="s">
        <v>32</v>
      </c>
      <c r="F9" s="10">
        <f t="shared" si="0"/>
        <v>3007</v>
      </c>
      <c r="G9" s="10"/>
      <c r="H9" s="10">
        <v>501</v>
      </c>
      <c r="I9" s="10">
        <v>251</v>
      </c>
      <c r="J9" s="10">
        <v>251</v>
      </c>
      <c r="K9" s="10">
        <v>251</v>
      </c>
      <c r="L9" s="10">
        <v>251</v>
      </c>
      <c r="M9" s="10">
        <v>251</v>
      </c>
      <c r="N9" s="10">
        <v>251</v>
      </c>
      <c r="O9" s="10">
        <v>250</v>
      </c>
      <c r="P9" s="10">
        <v>250</v>
      </c>
      <c r="Q9" s="10">
        <v>250</v>
      </c>
      <c r="R9" s="10">
        <v>250</v>
      </c>
      <c r="S9" s="11"/>
    </row>
    <row r="10" spans="1:19" ht="56.25" x14ac:dyDescent="0.25">
      <c r="A10" s="8" t="s">
        <v>26</v>
      </c>
      <c r="B10" s="9"/>
      <c r="C10" s="8"/>
      <c r="D10" s="8" t="s">
        <v>33</v>
      </c>
      <c r="E10" s="12" t="s">
        <v>34</v>
      </c>
      <c r="F10" s="10">
        <f t="shared" si="0"/>
        <v>0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1"/>
    </row>
    <row r="11" spans="1:19" ht="101.25" x14ac:dyDescent="0.25">
      <c r="A11" s="8"/>
      <c r="B11" s="9"/>
      <c r="C11" s="8"/>
      <c r="D11" s="8" t="s">
        <v>35</v>
      </c>
      <c r="E11" s="12" t="s">
        <v>36</v>
      </c>
      <c r="F11" s="10">
        <f t="shared" si="0"/>
        <v>1719</v>
      </c>
      <c r="G11" s="10"/>
      <c r="H11" s="10">
        <v>289</v>
      </c>
      <c r="I11" s="10">
        <v>143</v>
      </c>
      <c r="J11" s="10">
        <v>143</v>
      </c>
      <c r="K11" s="10">
        <v>143</v>
      </c>
      <c r="L11" s="10">
        <v>143</v>
      </c>
      <c r="M11" s="10">
        <v>143</v>
      </c>
      <c r="N11" s="10">
        <v>143</v>
      </c>
      <c r="O11" s="10">
        <v>143</v>
      </c>
      <c r="P11" s="10">
        <v>143</v>
      </c>
      <c r="Q11" s="10">
        <v>143</v>
      </c>
      <c r="R11" s="10">
        <v>143</v>
      </c>
      <c r="S11" s="11"/>
    </row>
    <row r="12" spans="1:19" ht="56.25" x14ac:dyDescent="0.25">
      <c r="A12" s="8"/>
      <c r="B12" s="9"/>
      <c r="C12" s="8"/>
      <c r="D12" s="8" t="s">
        <v>37</v>
      </c>
      <c r="E12" s="12" t="s">
        <v>38</v>
      </c>
      <c r="F12" s="10">
        <f t="shared" si="0"/>
        <v>0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1"/>
    </row>
    <row r="13" spans="1:19" ht="67.5" x14ac:dyDescent="0.25">
      <c r="A13" s="8"/>
      <c r="B13" s="9"/>
      <c r="C13" s="8"/>
      <c r="D13" s="8" t="s">
        <v>39</v>
      </c>
      <c r="E13" s="12" t="s">
        <v>40</v>
      </c>
      <c r="F13" s="10">
        <f t="shared" si="0"/>
        <v>0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1"/>
    </row>
    <row r="14" spans="1:19" ht="67.5" x14ac:dyDescent="0.25">
      <c r="A14" s="8"/>
      <c r="B14" s="9"/>
      <c r="C14" s="8"/>
      <c r="D14" s="8" t="s">
        <v>41</v>
      </c>
      <c r="E14" s="12" t="s">
        <v>42</v>
      </c>
      <c r="F14" s="10">
        <f t="shared" si="0"/>
        <v>0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1"/>
    </row>
    <row r="15" spans="1:19" ht="45" x14ac:dyDescent="0.25">
      <c r="A15" s="13" t="s">
        <v>26</v>
      </c>
      <c r="B15" s="14"/>
      <c r="C15" s="13"/>
      <c r="D15" s="8" t="s">
        <v>43</v>
      </c>
      <c r="E15" s="12" t="s">
        <v>44</v>
      </c>
      <c r="F15" s="10">
        <f>SUM(G15:R15)</f>
        <v>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6"/>
    </row>
    <row r="16" spans="1:19" ht="101.25" x14ac:dyDescent="0.25">
      <c r="A16" s="8" t="s">
        <v>26</v>
      </c>
      <c r="B16" s="9"/>
      <c r="C16" s="8"/>
      <c r="D16" s="8" t="s">
        <v>45</v>
      </c>
      <c r="E16" s="12" t="s">
        <v>46</v>
      </c>
      <c r="F16" s="10">
        <f t="shared" si="0"/>
        <v>0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1"/>
    </row>
    <row r="17" spans="1:19" ht="67.5" x14ac:dyDescent="0.25">
      <c r="A17" s="8"/>
      <c r="B17" s="9"/>
      <c r="C17" s="8"/>
      <c r="D17" s="8" t="s">
        <v>47</v>
      </c>
      <c r="E17" s="12" t="s">
        <v>48</v>
      </c>
      <c r="F17" s="10">
        <f t="shared" si="0"/>
        <v>0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1"/>
    </row>
    <row r="18" spans="1:19" ht="33.75" x14ac:dyDescent="0.25">
      <c r="A18" s="8" t="s">
        <v>26</v>
      </c>
      <c r="B18" s="9"/>
      <c r="C18" s="8"/>
      <c r="D18" s="8" t="s">
        <v>49</v>
      </c>
      <c r="E18" s="8" t="s">
        <v>50</v>
      </c>
      <c r="F18" s="10">
        <f t="shared" si="0"/>
        <v>0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1"/>
    </row>
    <row r="19" spans="1:19" ht="33.75" x14ac:dyDescent="0.25">
      <c r="A19" s="8" t="s">
        <v>26</v>
      </c>
      <c r="B19" s="9"/>
      <c r="C19" s="8"/>
      <c r="D19" s="8" t="s">
        <v>51</v>
      </c>
      <c r="E19" s="8" t="s">
        <v>52</v>
      </c>
      <c r="F19" s="10">
        <f t="shared" si="0"/>
        <v>0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1"/>
    </row>
    <row r="20" spans="1:19" ht="22.5" x14ac:dyDescent="0.25">
      <c r="A20" s="8" t="s">
        <v>26</v>
      </c>
      <c r="B20" s="9"/>
      <c r="C20" s="8"/>
      <c r="D20" s="8" t="s">
        <v>53</v>
      </c>
      <c r="E20" s="8" t="s">
        <v>54</v>
      </c>
      <c r="F20" s="10">
        <f t="shared" si="0"/>
        <v>0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1"/>
    </row>
    <row r="21" spans="1:19" ht="33.75" x14ac:dyDescent="0.25">
      <c r="A21" s="8" t="s">
        <v>26</v>
      </c>
      <c r="B21" s="9"/>
      <c r="C21" s="8"/>
      <c r="D21" s="8" t="s">
        <v>55</v>
      </c>
      <c r="E21" s="12" t="s">
        <v>56</v>
      </c>
      <c r="F21" s="10">
        <f t="shared" si="0"/>
        <v>0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1"/>
    </row>
    <row r="22" spans="1:19" ht="78.75" x14ac:dyDescent="0.25">
      <c r="A22" s="8" t="s">
        <v>26</v>
      </c>
      <c r="B22" s="9"/>
      <c r="C22" s="8"/>
      <c r="D22" s="8" t="s">
        <v>57</v>
      </c>
      <c r="E22" s="12" t="s">
        <v>58</v>
      </c>
      <c r="F22" s="10">
        <f t="shared" si="0"/>
        <v>0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1"/>
    </row>
    <row r="23" spans="1:19" ht="45" x14ac:dyDescent="0.25">
      <c r="A23" s="8" t="s">
        <v>26</v>
      </c>
      <c r="B23" s="9"/>
      <c r="C23" s="8"/>
      <c r="D23" s="8" t="s">
        <v>59</v>
      </c>
      <c r="E23" s="12" t="s">
        <v>60</v>
      </c>
      <c r="F23" s="10">
        <f t="shared" si="0"/>
        <v>0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1"/>
    </row>
    <row r="24" spans="1:19" ht="67.5" x14ac:dyDescent="0.25">
      <c r="A24" s="8"/>
      <c r="B24" s="9"/>
      <c r="C24" s="8"/>
      <c r="D24" s="8" t="s">
        <v>61</v>
      </c>
      <c r="E24" s="12" t="s">
        <v>62</v>
      </c>
      <c r="F24" s="10">
        <f t="shared" si="0"/>
        <v>0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1"/>
    </row>
    <row r="25" spans="1:19" ht="67.5" x14ac:dyDescent="0.25">
      <c r="A25" s="8"/>
      <c r="B25" s="9"/>
      <c r="C25" s="8"/>
      <c r="D25" s="8" t="s">
        <v>63</v>
      </c>
      <c r="E25" s="12" t="s">
        <v>64</v>
      </c>
      <c r="F25" s="10">
        <f t="shared" si="0"/>
        <v>0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1"/>
    </row>
    <row r="26" spans="1:19" ht="90" x14ac:dyDescent="0.25">
      <c r="A26" s="8"/>
      <c r="B26" s="9"/>
      <c r="C26" s="8"/>
      <c r="D26" s="8" t="s">
        <v>65</v>
      </c>
      <c r="E26" s="8" t="s">
        <v>66</v>
      </c>
      <c r="F26" s="10">
        <f t="shared" si="0"/>
        <v>0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1"/>
    </row>
    <row r="27" spans="1:19" ht="78.75" x14ac:dyDescent="0.25">
      <c r="A27" s="8"/>
      <c r="B27" s="9"/>
      <c r="C27" s="8"/>
      <c r="D27" s="8" t="s">
        <v>67</v>
      </c>
      <c r="E27" s="12" t="s">
        <v>68</v>
      </c>
      <c r="F27" s="10">
        <f t="shared" si="0"/>
        <v>0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1"/>
    </row>
    <row r="28" spans="1:19" ht="33.75" x14ac:dyDescent="0.25">
      <c r="A28" s="8"/>
      <c r="B28" s="9"/>
      <c r="C28" s="8"/>
      <c r="D28" s="8" t="s">
        <v>69</v>
      </c>
      <c r="E28" s="12" t="s">
        <v>70</v>
      </c>
      <c r="F28" s="10">
        <f t="shared" si="0"/>
        <v>0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1"/>
    </row>
    <row r="29" spans="1:19" ht="123.75" x14ac:dyDescent="0.25">
      <c r="A29" s="8"/>
      <c r="B29" s="9"/>
      <c r="C29" s="8"/>
      <c r="D29" s="8" t="s">
        <v>71</v>
      </c>
      <c r="E29" s="12" t="s">
        <v>72</v>
      </c>
      <c r="F29" s="10">
        <f t="shared" si="0"/>
        <v>0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1"/>
    </row>
    <row r="30" spans="1:19" ht="45" x14ac:dyDescent="0.25">
      <c r="A30" s="8"/>
      <c r="B30" s="9"/>
      <c r="C30" s="8"/>
      <c r="D30" s="8" t="s">
        <v>73</v>
      </c>
      <c r="E30" s="8" t="s">
        <v>74</v>
      </c>
      <c r="F30" s="10">
        <f t="shared" si="0"/>
        <v>0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1"/>
    </row>
    <row r="31" spans="1:19" x14ac:dyDescent="0.25">
      <c r="A31" s="8" t="s">
        <v>26</v>
      </c>
      <c r="B31" s="9"/>
      <c r="C31" s="8"/>
      <c r="D31" s="8" t="s">
        <v>75</v>
      </c>
      <c r="E31" s="12" t="s">
        <v>76</v>
      </c>
      <c r="F31" s="10">
        <f t="shared" si="0"/>
        <v>0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1"/>
    </row>
    <row r="32" spans="1:19" ht="45" x14ac:dyDescent="0.25">
      <c r="A32" s="8"/>
      <c r="B32" s="9"/>
      <c r="C32" s="8"/>
      <c r="D32" s="8" t="s">
        <v>77</v>
      </c>
      <c r="E32" s="12" t="s">
        <v>78</v>
      </c>
      <c r="F32" s="10">
        <f t="shared" si="0"/>
        <v>0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1"/>
    </row>
    <row r="33" spans="1:19" ht="123.75" x14ac:dyDescent="0.25">
      <c r="A33" s="8"/>
      <c r="B33" s="9"/>
      <c r="C33" s="8"/>
      <c r="D33" s="8" t="s">
        <v>79</v>
      </c>
      <c r="E33" s="8" t="s">
        <v>80</v>
      </c>
      <c r="F33" s="10">
        <f t="shared" si="0"/>
        <v>0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1"/>
    </row>
    <row r="34" spans="1:19" ht="56.25" x14ac:dyDescent="0.25">
      <c r="A34" s="8"/>
      <c r="B34" s="9"/>
      <c r="C34" s="8"/>
      <c r="D34" s="8" t="s">
        <v>81</v>
      </c>
      <c r="E34" s="12" t="s">
        <v>82</v>
      </c>
      <c r="F34" s="10">
        <f t="shared" si="0"/>
        <v>0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1"/>
    </row>
    <row r="35" spans="1:19" ht="101.25" x14ac:dyDescent="0.25">
      <c r="A35" s="8"/>
      <c r="B35" s="9"/>
      <c r="C35" s="8"/>
      <c r="D35" s="8" t="s">
        <v>83</v>
      </c>
      <c r="E35" s="12" t="s">
        <v>84</v>
      </c>
      <c r="F35" s="10">
        <f t="shared" si="0"/>
        <v>0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1"/>
    </row>
    <row r="36" spans="1:19" ht="45" x14ac:dyDescent="0.25">
      <c r="A36" s="8"/>
      <c r="B36" s="9"/>
      <c r="C36" s="8"/>
      <c r="D36" s="8" t="s">
        <v>85</v>
      </c>
      <c r="E36" s="12" t="s">
        <v>86</v>
      </c>
      <c r="F36" s="10">
        <f t="shared" si="0"/>
        <v>0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1"/>
    </row>
    <row r="37" spans="1:19" ht="101.25" x14ac:dyDescent="0.25">
      <c r="A37" s="8"/>
      <c r="B37" s="9"/>
      <c r="C37" s="8"/>
      <c r="D37" s="8" t="s">
        <v>87</v>
      </c>
      <c r="E37" s="12" t="s">
        <v>88</v>
      </c>
      <c r="F37" s="10">
        <f t="shared" si="0"/>
        <v>0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1"/>
    </row>
    <row r="38" spans="1:19" ht="112.5" x14ac:dyDescent="0.25">
      <c r="A38" s="8"/>
      <c r="B38" s="9"/>
      <c r="C38" s="8"/>
      <c r="D38" s="8" t="s">
        <v>89</v>
      </c>
      <c r="E38" s="12" t="s">
        <v>90</v>
      </c>
      <c r="F38" s="10">
        <f t="shared" si="0"/>
        <v>0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1"/>
    </row>
    <row r="39" spans="1:19" ht="42" x14ac:dyDescent="0.25">
      <c r="A39" s="18" t="s">
        <v>26</v>
      </c>
      <c r="B39" s="19"/>
      <c r="C39" s="20"/>
      <c r="D39" s="18" t="s">
        <v>26</v>
      </c>
      <c r="E39" s="21" t="s">
        <v>91</v>
      </c>
      <c r="F39" s="22">
        <f t="shared" si="0"/>
        <v>95484</v>
      </c>
      <c r="G39" s="22">
        <f>SUM(G6:G38)</f>
        <v>0</v>
      </c>
      <c r="H39" s="22">
        <f t="shared" ref="H39:R39" si="1">SUM(H6:H38)</f>
        <v>15922</v>
      </c>
      <c r="I39" s="22">
        <f t="shared" si="1"/>
        <v>7957</v>
      </c>
      <c r="J39" s="22">
        <f t="shared" si="1"/>
        <v>7957</v>
      </c>
      <c r="K39" s="22">
        <f t="shared" si="1"/>
        <v>7957</v>
      </c>
      <c r="L39" s="22">
        <f t="shared" si="1"/>
        <v>7957</v>
      </c>
      <c r="M39" s="22">
        <f t="shared" si="1"/>
        <v>7957</v>
      </c>
      <c r="N39" s="22">
        <f t="shared" si="1"/>
        <v>7957</v>
      </c>
      <c r="O39" s="22">
        <f t="shared" si="1"/>
        <v>7956</v>
      </c>
      <c r="P39" s="22">
        <f t="shared" si="1"/>
        <v>7956</v>
      </c>
      <c r="Q39" s="22">
        <f t="shared" si="1"/>
        <v>7956</v>
      </c>
      <c r="R39" s="22">
        <f t="shared" si="1"/>
        <v>7952</v>
      </c>
      <c r="S39" s="23">
        <v>95484</v>
      </c>
    </row>
    <row r="40" spans="1:19" ht="22.5" x14ac:dyDescent="0.25">
      <c r="A40" s="12" t="s">
        <v>21</v>
      </c>
      <c r="B40" s="24" t="s">
        <v>22</v>
      </c>
      <c r="C40" s="12" t="s">
        <v>92</v>
      </c>
      <c r="D40" s="12" t="s">
        <v>24</v>
      </c>
      <c r="E40" s="12" t="s">
        <v>25</v>
      </c>
      <c r="F40" s="17">
        <f>SUM(G40:R40)</f>
        <v>176835</v>
      </c>
      <c r="G40" s="17"/>
      <c r="H40" s="17">
        <f>15931+15931</f>
        <v>31862</v>
      </c>
      <c r="I40" s="17">
        <v>15931</v>
      </c>
      <c r="J40" s="17">
        <v>15931</v>
      </c>
      <c r="K40" s="17">
        <v>15931</v>
      </c>
      <c r="L40" s="17">
        <v>15931</v>
      </c>
      <c r="M40" s="17">
        <v>15931</v>
      </c>
      <c r="N40" s="17">
        <v>11152</v>
      </c>
      <c r="O40" s="17">
        <v>15931</v>
      </c>
      <c r="P40" s="17">
        <v>11152</v>
      </c>
      <c r="Q40" s="17">
        <v>11152</v>
      </c>
      <c r="R40" s="17">
        <v>15931</v>
      </c>
      <c r="S40" s="25"/>
    </row>
    <row r="41" spans="1:19" ht="33.75" x14ac:dyDescent="0.25">
      <c r="A41" s="12" t="s">
        <v>26</v>
      </c>
      <c r="B41" s="24"/>
      <c r="C41" s="12"/>
      <c r="D41" s="12" t="s">
        <v>27</v>
      </c>
      <c r="E41" s="12" t="s">
        <v>28</v>
      </c>
      <c r="F41" s="17">
        <f t="shared" ref="F41:F48" si="2">SUM(G41:R41)</f>
        <v>10500</v>
      </c>
      <c r="G41" s="17"/>
      <c r="H41" s="17"/>
      <c r="I41" s="17"/>
      <c r="J41" s="17"/>
      <c r="K41" s="17"/>
      <c r="L41" s="17">
        <v>9000</v>
      </c>
      <c r="M41" s="17">
        <v>1000</v>
      </c>
      <c r="N41" s="17">
        <v>500</v>
      </c>
      <c r="O41" s="17"/>
      <c r="P41" s="17"/>
      <c r="Q41" s="17"/>
      <c r="R41" s="17"/>
      <c r="S41" s="25"/>
    </row>
    <row r="42" spans="1:19" ht="22.5" x14ac:dyDescent="0.25">
      <c r="A42" s="12" t="s">
        <v>26</v>
      </c>
      <c r="B42" s="24"/>
      <c r="C42" s="12"/>
      <c r="D42" s="12" t="s">
        <v>29</v>
      </c>
      <c r="E42" s="12" t="s">
        <v>30</v>
      </c>
      <c r="F42" s="17">
        <f t="shared" si="2"/>
        <v>10332</v>
      </c>
      <c r="G42" s="17"/>
      <c r="H42" s="17">
        <f>861*2</f>
        <v>1722</v>
      </c>
      <c r="I42" s="17">
        <v>861</v>
      </c>
      <c r="J42" s="17">
        <v>861</v>
      </c>
      <c r="K42" s="17">
        <v>861</v>
      </c>
      <c r="L42" s="17">
        <v>861</v>
      </c>
      <c r="M42" s="17">
        <v>861</v>
      </c>
      <c r="N42" s="17">
        <v>861</v>
      </c>
      <c r="O42" s="17">
        <v>861</v>
      </c>
      <c r="P42" s="17">
        <v>861</v>
      </c>
      <c r="Q42" s="17">
        <v>861</v>
      </c>
      <c r="R42" s="17">
        <v>861</v>
      </c>
      <c r="S42" s="25"/>
    </row>
    <row r="43" spans="1:19" ht="112.5" x14ac:dyDescent="0.25">
      <c r="A43" s="12" t="s">
        <v>26</v>
      </c>
      <c r="B43" s="24"/>
      <c r="C43" s="12"/>
      <c r="D43" s="12" t="s">
        <v>31</v>
      </c>
      <c r="E43" s="12" t="s">
        <v>32</v>
      </c>
      <c r="F43" s="17">
        <f t="shared" si="2"/>
        <v>6024</v>
      </c>
      <c r="G43" s="17"/>
      <c r="H43" s="17">
        <f>502*2</f>
        <v>1004</v>
      </c>
      <c r="I43" s="17">
        <v>502</v>
      </c>
      <c r="J43" s="17">
        <v>502</v>
      </c>
      <c r="K43" s="17">
        <v>502</v>
      </c>
      <c r="L43" s="17">
        <v>502</v>
      </c>
      <c r="M43" s="17">
        <v>502</v>
      </c>
      <c r="N43" s="17">
        <v>502</v>
      </c>
      <c r="O43" s="17">
        <v>502</v>
      </c>
      <c r="P43" s="17">
        <v>502</v>
      </c>
      <c r="Q43" s="17">
        <v>502</v>
      </c>
      <c r="R43" s="17">
        <v>502</v>
      </c>
      <c r="S43" s="25"/>
    </row>
    <row r="44" spans="1:19" ht="56.25" x14ac:dyDescent="0.25">
      <c r="A44" s="12" t="s">
        <v>26</v>
      </c>
      <c r="B44" s="24"/>
      <c r="C44" s="12"/>
      <c r="D44" s="12" t="s">
        <v>33</v>
      </c>
      <c r="E44" s="12" t="s">
        <v>34</v>
      </c>
      <c r="F44" s="17">
        <f t="shared" si="2"/>
        <v>0</v>
      </c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25"/>
    </row>
    <row r="45" spans="1:19" ht="101.25" x14ac:dyDescent="0.25">
      <c r="A45" s="12"/>
      <c r="B45" s="24"/>
      <c r="C45" s="12"/>
      <c r="D45" s="12" t="s">
        <v>35</v>
      </c>
      <c r="E45" s="12" t="s">
        <v>36</v>
      </c>
      <c r="F45" s="17">
        <f t="shared" si="2"/>
        <v>4296</v>
      </c>
      <c r="G45" s="17"/>
      <c r="H45" s="17">
        <f>358*2</f>
        <v>716</v>
      </c>
      <c r="I45" s="17">
        <v>358</v>
      </c>
      <c r="J45" s="17">
        <v>358</v>
      </c>
      <c r="K45" s="17">
        <v>358</v>
      </c>
      <c r="L45" s="17">
        <v>358</v>
      </c>
      <c r="M45" s="17">
        <v>358</v>
      </c>
      <c r="N45" s="17">
        <v>358</v>
      </c>
      <c r="O45" s="17">
        <v>358</v>
      </c>
      <c r="P45" s="17">
        <v>358</v>
      </c>
      <c r="Q45" s="17">
        <v>358</v>
      </c>
      <c r="R45" s="17">
        <v>358</v>
      </c>
      <c r="S45" s="25"/>
    </row>
    <row r="46" spans="1:19" ht="56.25" x14ac:dyDescent="0.25">
      <c r="A46" s="12"/>
      <c r="B46" s="24"/>
      <c r="C46" s="12"/>
      <c r="D46" s="12" t="s">
        <v>37</v>
      </c>
      <c r="E46" s="12" t="s">
        <v>38</v>
      </c>
      <c r="F46" s="17">
        <f t="shared" si="2"/>
        <v>0</v>
      </c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25"/>
    </row>
    <row r="47" spans="1:19" ht="67.5" x14ac:dyDescent="0.25">
      <c r="A47" s="12"/>
      <c r="B47" s="24"/>
      <c r="C47" s="12"/>
      <c r="D47" s="12" t="s">
        <v>39</v>
      </c>
      <c r="E47" s="12" t="s">
        <v>40</v>
      </c>
      <c r="F47" s="17">
        <f t="shared" si="2"/>
        <v>0</v>
      </c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25"/>
    </row>
    <row r="48" spans="1:19" ht="67.5" x14ac:dyDescent="0.25">
      <c r="A48" s="12"/>
      <c r="B48" s="24"/>
      <c r="C48" s="12"/>
      <c r="D48" s="12" t="s">
        <v>41</v>
      </c>
      <c r="E48" s="12" t="s">
        <v>42</v>
      </c>
      <c r="F48" s="17">
        <f t="shared" si="2"/>
        <v>0</v>
      </c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25"/>
    </row>
    <row r="49" spans="1:19" ht="45" x14ac:dyDescent="0.25">
      <c r="A49" s="26" t="s">
        <v>26</v>
      </c>
      <c r="B49" s="27"/>
      <c r="C49" s="26"/>
      <c r="D49" s="12" t="s">
        <v>43</v>
      </c>
      <c r="E49" s="12" t="s">
        <v>44</v>
      </c>
      <c r="F49" s="17">
        <f>SUM(G49:R49)</f>
        <v>0</v>
      </c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5"/>
    </row>
    <row r="50" spans="1:19" ht="101.25" x14ac:dyDescent="0.25">
      <c r="A50" s="12" t="s">
        <v>26</v>
      </c>
      <c r="B50" s="24"/>
      <c r="C50" s="12"/>
      <c r="D50" s="12" t="s">
        <v>45</v>
      </c>
      <c r="E50" s="12" t="s">
        <v>46</v>
      </c>
      <c r="F50" s="17">
        <f t="shared" ref="F50:F73" si="3">SUM(G50:R50)</f>
        <v>0</v>
      </c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25"/>
    </row>
    <row r="51" spans="1:19" ht="67.5" x14ac:dyDescent="0.25">
      <c r="A51" s="12"/>
      <c r="B51" s="24"/>
      <c r="C51" s="12"/>
      <c r="D51" s="12" t="s">
        <v>47</v>
      </c>
      <c r="E51" s="12" t="s">
        <v>48</v>
      </c>
      <c r="F51" s="17">
        <f t="shared" si="3"/>
        <v>0</v>
      </c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25"/>
    </row>
    <row r="52" spans="1:19" ht="33.75" x14ac:dyDescent="0.25">
      <c r="A52" s="12" t="s">
        <v>26</v>
      </c>
      <c r="B52" s="24"/>
      <c r="C52" s="12"/>
      <c r="D52" s="12" t="s">
        <v>49</v>
      </c>
      <c r="E52" s="12" t="s">
        <v>50</v>
      </c>
      <c r="F52" s="17">
        <f t="shared" si="3"/>
        <v>1800</v>
      </c>
      <c r="G52" s="17"/>
      <c r="H52" s="17"/>
      <c r="I52" s="17">
        <v>800</v>
      </c>
      <c r="J52" s="17">
        <v>1000</v>
      </c>
      <c r="K52" s="17"/>
      <c r="L52" s="17"/>
      <c r="M52" s="17"/>
      <c r="N52" s="17"/>
      <c r="O52" s="17"/>
      <c r="P52" s="17"/>
      <c r="Q52" s="17"/>
      <c r="R52" s="17"/>
      <c r="S52" s="25"/>
    </row>
    <row r="53" spans="1:19" ht="33.75" x14ac:dyDescent="0.25">
      <c r="A53" s="12" t="s">
        <v>26</v>
      </c>
      <c r="B53" s="24"/>
      <c r="C53" s="12"/>
      <c r="D53" s="12" t="s">
        <v>51</v>
      </c>
      <c r="E53" s="12" t="s">
        <v>52</v>
      </c>
      <c r="F53" s="17">
        <f t="shared" si="3"/>
        <v>7750</v>
      </c>
      <c r="G53" s="17"/>
      <c r="H53" s="17">
        <v>1000</v>
      </c>
      <c r="I53" s="17">
        <v>1000</v>
      </c>
      <c r="J53" s="17">
        <v>850</v>
      </c>
      <c r="K53" s="17">
        <v>550</v>
      </c>
      <c r="L53" s="17">
        <v>200</v>
      </c>
      <c r="M53" s="17">
        <v>200</v>
      </c>
      <c r="N53" s="17">
        <v>200</v>
      </c>
      <c r="O53" s="17">
        <v>200</v>
      </c>
      <c r="P53" s="17">
        <v>550</v>
      </c>
      <c r="Q53" s="17">
        <v>1500</v>
      </c>
      <c r="R53" s="17">
        <v>1500</v>
      </c>
      <c r="S53" s="25"/>
    </row>
    <row r="54" spans="1:19" ht="22.5" x14ac:dyDescent="0.25">
      <c r="A54" s="12" t="s">
        <v>26</v>
      </c>
      <c r="B54" s="24"/>
      <c r="C54" s="12"/>
      <c r="D54" s="12" t="s">
        <v>53</v>
      </c>
      <c r="E54" s="12" t="s">
        <v>54</v>
      </c>
      <c r="F54" s="17">
        <f t="shared" si="3"/>
        <v>1615</v>
      </c>
      <c r="G54" s="17"/>
      <c r="H54" s="17">
        <v>135</v>
      </c>
      <c r="I54" s="17">
        <v>134</v>
      </c>
      <c r="J54" s="17">
        <v>135</v>
      </c>
      <c r="K54" s="17">
        <v>134</v>
      </c>
      <c r="L54" s="17">
        <v>135</v>
      </c>
      <c r="M54" s="17">
        <v>134</v>
      </c>
      <c r="N54" s="17">
        <v>135</v>
      </c>
      <c r="O54" s="17">
        <v>134</v>
      </c>
      <c r="P54" s="17">
        <v>135</v>
      </c>
      <c r="Q54" s="17">
        <v>134</v>
      </c>
      <c r="R54" s="17">
        <f>135*2</f>
        <v>270</v>
      </c>
      <c r="S54" s="25"/>
    </row>
    <row r="55" spans="1:19" ht="33.75" x14ac:dyDescent="0.25">
      <c r="A55" s="12" t="s">
        <v>26</v>
      </c>
      <c r="B55" s="24"/>
      <c r="C55" s="12"/>
      <c r="D55" s="12" t="s">
        <v>55</v>
      </c>
      <c r="E55" s="12" t="s">
        <v>56</v>
      </c>
      <c r="F55" s="17">
        <f t="shared" si="3"/>
        <v>0</v>
      </c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25"/>
    </row>
    <row r="56" spans="1:19" ht="78.75" x14ac:dyDescent="0.25">
      <c r="A56" s="12" t="s">
        <v>26</v>
      </c>
      <c r="B56" s="24"/>
      <c r="C56" s="12"/>
      <c r="D56" s="12" t="s">
        <v>57</v>
      </c>
      <c r="E56" s="12" t="s">
        <v>58</v>
      </c>
      <c r="F56" s="17">
        <f t="shared" si="3"/>
        <v>0</v>
      </c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25"/>
    </row>
    <row r="57" spans="1:19" ht="45" x14ac:dyDescent="0.25">
      <c r="A57" s="12" t="s">
        <v>26</v>
      </c>
      <c r="B57" s="24"/>
      <c r="C57" s="12"/>
      <c r="D57" s="12" t="s">
        <v>59</v>
      </c>
      <c r="E57" s="12" t="s">
        <v>60</v>
      </c>
      <c r="F57" s="17">
        <f t="shared" si="3"/>
        <v>21940</v>
      </c>
      <c r="G57" s="17"/>
      <c r="H57" s="17">
        <f>1228.5+827+428+100+100.5</f>
        <v>2684</v>
      </c>
      <c r="I57" s="17">
        <v>945</v>
      </c>
      <c r="J57" s="17">
        <f>1146.6+150+428+200+0.4</f>
        <v>1925</v>
      </c>
      <c r="K57" s="17">
        <f>1801.8+428+1153+0.2</f>
        <v>3383</v>
      </c>
      <c r="L57" s="17">
        <f>1228.5+428+0.5</f>
        <v>1657</v>
      </c>
      <c r="M57" s="17">
        <f>150+428+80+100</f>
        <v>758</v>
      </c>
      <c r="N57" s="17">
        <f>428+100+100+2000</f>
        <v>2628</v>
      </c>
      <c r="O57" s="17">
        <f>1801.8+428+0.2</f>
        <v>2230</v>
      </c>
      <c r="P57" s="17">
        <f>1801.8+150+428+200+0.2</f>
        <v>2580</v>
      </c>
      <c r="Q57" s="17">
        <f>1146.6+428+0.4</f>
        <v>1575</v>
      </c>
      <c r="R57" s="17">
        <v>1575</v>
      </c>
      <c r="S57" s="25"/>
    </row>
    <row r="58" spans="1:19" ht="67.5" x14ac:dyDescent="0.25">
      <c r="A58" s="12" t="s">
        <v>26</v>
      </c>
      <c r="B58" s="24"/>
      <c r="C58" s="12"/>
      <c r="D58" s="12" t="s">
        <v>61</v>
      </c>
      <c r="E58" s="12" t="s">
        <v>62</v>
      </c>
      <c r="F58" s="17">
        <f t="shared" si="3"/>
        <v>1000</v>
      </c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>
        <v>1000</v>
      </c>
      <c r="R58" s="17"/>
      <c r="S58" s="25"/>
    </row>
    <row r="59" spans="1:19" ht="67.5" x14ac:dyDescent="0.25">
      <c r="A59" s="12" t="s">
        <v>26</v>
      </c>
      <c r="B59" s="24"/>
      <c r="C59" s="12"/>
      <c r="D59" s="12" t="s">
        <v>63</v>
      </c>
      <c r="E59" s="12" t="s">
        <v>64</v>
      </c>
      <c r="F59" s="17">
        <f t="shared" si="3"/>
        <v>0</v>
      </c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25"/>
    </row>
    <row r="60" spans="1:19" ht="90" x14ac:dyDescent="0.25">
      <c r="A60" s="12"/>
      <c r="B60" s="24"/>
      <c r="C60" s="12"/>
      <c r="D60" s="12" t="s">
        <v>65</v>
      </c>
      <c r="E60" s="12" t="s">
        <v>66</v>
      </c>
      <c r="F60" s="17">
        <f t="shared" si="3"/>
        <v>6767</v>
      </c>
      <c r="G60" s="17"/>
      <c r="H60" s="17">
        <f>531</f>
        <v>531</v>
      </c>
      <c r="I60" s="17">
        <f>708+193</f>
        <v>901</v>
      </c>
      <c r="J60" s="17">
        <v>496</v>
      </c>
      <c r="K60" s="17">
        <f>779+531</f>
        <v>1310</v>
      </c>
      <c r="L60" s="17"/>
      <c r="M60" s="17"/>
      <c r="N60" s="17">
        <v>1475</v>
      </c>
      <c r="O60" s="17">
        <v>779</v>
      </c>
      <c r="P60" s="17">
        <v>779</v>
      </c>
      <c r="Q60" s="17">
        <v>496</v>
      </c>
      <c r="R60" s="17"/>
      <c r="S60" s="25"/>
    </row>
    <row r="61" spans="1:19" ht="78.75" x14ac:dyDescent="0.25">
      <c r="A61" s="12"/>
      <c r="B61" s="24"/>
      <c r="C61" s="12"/>
      <c r="D61" s="12" t="s">
        <v>67</v>
      </c>
      <c r="E61" s="12" t="s">
        <v>68</v>
      </c>
      <c r="F61" s="17">
        <f t="shared" si="3"/>
        <v>0</v>
      </c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25"/>
    </row>
    <row r="62" spans="1:19" ht="33.75" x14ac:dyDescent="0.25">
      <c r="A62" s="12" t="s">
        <v>26</v>
      </c>
      <c r="B62" s="24"/>
      <c r="C62" s="12"/>
      <c r="D62" s="12" t="s">
        <v>69</v>
      </c>
      <c r="E62" s="12" t="s">
        <v>70</v>
      </c>
      <c r="F62" s="17">
        <f t="shared" si="3"/>
        <v>0</v>
      </c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25"/>
    </row>
    <row r="63" spans="1:19" ht="123.75" x14ac:dyDescent="0.25">
      <c r="A63" s="12"/>
      <c r="B63" s="24"/>
      <c r="C63" s="12"/>
      <c r="D63" s="12" t="s">
        <v>71</v>
      </c>
      <c r="E63" s="12" t="s">
        <v>72</v>
      </c>
      <c r="F63" s="17">
        <f t="shared" si="3"/>
        <v>0</v>
      </c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25"/>
    </row>
    <row r="64" spans="1:19" ht="45" x14ac:dyDescent="0.25">
      <c r="A64" s="12" t="s">
        <v>26</v>
      </c>
      <c r="B64" s="24"/>
      <c r="C64" s="12"/>
      <c r="D64" s="12" t="s">
        <v>73</v>
      </c>
      <c r="E64" s="12" t="s">
        <v>74</v>
      </c>
      <c r="F64" s="17">
        <f t="shared" si="3"/>
        <v>0</v>
      </c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25"/>
    </row>
    <row r="65" spans="1:19" x14ac:dyDescent="0.25">
      <c r="A65" s="12" t="s">
        <v>26</v>
      </c>
      <c r="B65" s="24"/>
      <c r="C65" s="12"/>
      <c r="D65" s="12" t="s">
        <v>75</v>
      </c>
      <c r="E65" s="12" t="s">
        <v>76</v>
      </c>
      <c r="F65" s="17">
        <f t="shared" si="3"/>
        <v>0</v>
      </c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25"/>
    </row>
    <row r="66" spans="1:19" ht="45" x14ac:dyDescent="0.25">
      <c r="A66" s="12"/>
      <c r="B66" s="24"/>
      <c r="C66" s="12"/>
      <c r="D66" s="12" t="s">
        <v>77</v>
      </c>
      <c r="E66" s="12" t="s">
        <v>78</v>
      </c>
      <c r="F66" s="17">
        <f t="shared" si="3"/>
        <v>0</v>
      </c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25"/>
    </row>
    <row r="67" spans="1:19" ht="123.75" x14ac:dyDescent="0.25">
      <c r="A67" s="12"/>
      <c r="B67" s="24"/>
      <c r="C67" s="12"/>
      <c r="D67" s="12" t="s">
        <v>79</v>
      </c>
      <c r="E67" s="12" t="s">
        <v>80</v>
      </c>
      <c r="F67" s="17">
        <f t="shared" si="3"/>
        <v>0</v>
      </c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25"/>
    </row>
    <row r="68" spans="1:19" ht="56.25" x14ac:dyDescent="0.25">
      <c r="A68" s="12"/>
      <c r="B68" s="24"/>
      <c r="C68" s="12"/>
      <c r="D68" s="12" t="s">
        <v>81</v>
      </c>
      <c r="E68" s="12" t="s">
        <v>82</v>
      </c>
      <c r="F68" s="17">
        <f t="shared" si="3"/>
        <v>0</v>
      </c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25"/>
    </row>
    <row r="69" spans="1:19" ht="101.25" x14ac:dyDescent="0.25">
      <c r="A69" s="12"/>
      <c r="B69" s="24"/>
      <c r="C69" s="12"/>
      <c r="D69" s="12" t="s">
        <v>83</v>
      </c>
      <c r="E69" s="12" t="s">
        <v>84</v>
      </c>
      <c r="F69" s="17">
        <f t="shared" si="3"/>
        <v>0</v>
      </c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25"/>
    </row>
    <row r="70" spans="1:19" ht="45" x14ac:dyDescent="0.25">
      <c r="A70" s="12"/>
      <c r="B70" s="24"/>
      <c r="C70" s="12"/>
      <c r="D70" s="12" t="s">
        <v>85</v>
      </c>
      <c r="E70" s="12" t="s">
        <v>86</v>
      </c>
      <c r="F70" s="17">
        <f t="shared" si="3"/>
        <v>0</v>
      </c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25"/>
    </row>
    <row r="71" spans="1:19" ht="101.25" x14ac:dyDescent="0.25">
      <c r="A71" s="12"/>
      <c r="B71" s="24"/>
      <c r="C71" s="12"/>
      <c r="D71" s="12" t="s">
        <v>87</v>
      </c>
      <c r="E71" s="12" t="s">
        <v>88</v>
      </c>
      <c r="F71" s="17">
        <f t="shared" si="3"/>
        <v>0</v>
      </c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25"/>
    </row>
    <row r="72" spans="1:19" ht="112.5" x14ac:dyDescent="0.25">
      <c r="A72" s="12"/>
      <c r="B72" s="24"/>
      <c r="C72" s="12"/>
      <c r="D72" s="12" t="s">
        <v>89</v>
      </c>
      <c r="E72" s="12" t="s">
        <v>90</v>
      </c>
      <c r="F72" s="17">
        <f t="shared" si="3"/>
        <v>0</v>
      </c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25"/>
    </row>
    <row r="73" spans="1:19" ht="42" x14ac:dyDescent="0.25">
      <c r="A73" s="18" t="s">
        <v>26</v>
      </c>
      <c r="B73" s="19"/>
      <c r="C73" s="20"/>
      <c r="D73" s="18" t="s">
        <v>26</v>
      </c>
      <c r="E73" s="21" t="s">
        <v>91</v>
      </c>
      <c r="F73" s="22">
        <f t="shared" si="3"/>
        <v>248859</v>
      </c>
      <c r="G73" s="22">
        <f>SUM(G40:G72)</f>
        <v>0</v>
      </c>
      <c r="H73" s="22">
        <f t="shared" ref="H73:R73" si="4">SUM(H40:H72)</f>
        <v>39654</v>
      </c>
      <c r="I73" s="22">
        <f t="shared" si="4"/>
        <v>21432</v>
      </c>
      <c r="J73" s="22">
        <f t="shared" si="4"/>
        <v>22058</v>
      </c>
      <c r="K73" s="22">
        <f t="shared" si="4"/>
        <v>23029</v>
      </c>
      <c r="L73" s="22">
        <f t="shared" si="4"/>
        <v>28644</v>
      </c>
      <c r="M73" s="22">
        <f t="shared" si="4"/>
        <v>19744</v>
      </c>
      <c r="N73" s="22">
        <f t="shared" si="4"/>
        <v>17811</v>
      </c>
      <c r="O73" s="22">
        <f t="shared" si="4"/>
        <v>20995</v>
      </c>
      <c r="P73" s="22">
        <f t="shared" si="4"/>
        <v>16917</v>
      </c>
      <c r="Q73" s="22">
        <f t="shared" si="4"/>
        <v>17578</v>
      </c>
      <c r="R73" s="22">
        <f t="shared" si="4"/>
        <v>20997</v>
      </c>
      <c r="S73" s="23"/>
    </row>
    <row r="74" spans="1:19" ht="22.5" x14ac:dyDescent="0.25">
      <c r="A74" s="8" t="s">
        <v>21</v>
      </c>
      <c r="B74" s="9" t="s">
        <v>93</v>
      </c>
      <c r="C74" s="8" t="s">
        <v>92</v>
      </c>
      <c r="D74" s="8" t="s">
        <v>24</v>
      </c>
      <c r="E74" s="12" t="s">
        <v>25</v>
      </c>
      <c r="F74" s="17">
        <f t="shared" ref="F74:F107" si="5">SUM(G74:R74)</f>
        <v>0</v>
      </c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1"/>
    </row>
    <row r="75" spans="1:19" ht="33.75" x14ac:dyDescent="0.25">
      <c r="A75" s="8" t="s">
        <v>26</v>
      </c>
      <c r="B75" s="9"/>
      <c r="C75" s="8"/>
      <c r="D75" s="8" t="s">
        <v>27</v>
      </c>
      <c r="E75" s="12" t="s">
        <v>28</v>
      </c>
      <c r="F75" s="17">
        <f t="shared" si="5"/>
        <v>0</v>
      </c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1"/>
    </row>
    <row r="76" spans="1:19" ht="22.5" x14ac:dyDescent="0.25">
      <c r="A76" s="8" t="s">
        <v>26</v>
      </c>
      <c r="B76" s="9"/>
      <c r="C76" s="8"/>
      <c r="D76" s="8" t="s">
        <v>29</v>
      </c>
      <c r="E76" s="12" t="s">
        <v>30</v>
      </c>
      <c r="F76" s="17">
        <f t="shared" si="5"/>
        <v>0</v>
      </c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1"/>
    </row>
    <row r="77" spans="1:19" ht="112.5" x14ac:dyDescent="0.25">
      <c r="A77" s="8" t="s">
        <v>26</v>
      </c>
      <c r="B77" s="9"/>
      <c r="C77" s="8"/>
      <c r="D77" s="8" t="s">
        <v>31</v>
      </c>
      <c r="E77" s="12" t="s">
        <v>32</v>
      </c>
      <c r="F77" s="17">
        <f t="shared" si="5"/>
        <v>0</v>
      </c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1"/>
    </row>
    <row r="78" spans="1:19" ht="56.25" x14ac:dyDescent="0.25">
      <c r="A78" s="8" t="s">
        <v>26</v>
      </c>
      <c r="B78" s="9"/>
      <c r="C78" s="8"/>
      <c r="D78" s="8" t="s">
        <v>33</v>
      </c>
      <c r="E78" s="12" t="s">
        <v>34</v>
      </c>
      <c r="F78" s="17">
        <f t="shared" si="5"/>
        <v>0</v>
      </c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1"/>
    </row>
    <row r="79" spans="1:19" ht="101.25" x14ac:dyDescent="0.25">
      <c r="A79" s="8"/>
      <c r="B79" s="9"/>
      <c r="C79" s="8"/>
      <c r="D79" s="8" t="s">
        <v>35</v>
      </c>
      <c r="E79" s="12" t="s">
        <v>36</v>
      </c>
      <c r="F79" s="17">
        <f t="shared" si="5"/>
        <v>0</v>
      </c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1"/>
    </row>
    <row r="80" spans="1:19" ht="56.25" x14ac:dyDescent="0.25">
      <c r="A80" s="12"/>
      <c r="B80" s="24"/>
      <c r="C80" s="12"/>
      <c r="D80" s="12" t="s">
        <v>37</v>
      </c>
      <c r="E80" s="12" t="s">
        <v>38</v>
      </c>
      <c r="F80" s="17">
        <f t="shared" si="5"/>
        <v>0</v>
      </c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1"/>
    </row>
    <row r="81" spans="1:19" ht="67.5" x14ac:dyDescent="0.25">
      <c r="A81" s="8"/>
      <c r="B81" s="9"/>
      <c r="C81" s="8"/>
      <c r="D81" s="8" t="s">
        <v>39</v>
      </c>
      <c r="E81" s="8" t="s">
        <v>40</v>
      </c>
      <c r="F81" s="10">
        <f t="shared" si="5"/>
        <v>0</v>
      </c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1"/>
    </row>
    <row r="82" spans="1:19" ht="67.5" x14ac:dyDescent="0.25">
      <c r="A82" s="8"/>
      <c r="B82" s="9"/>
      <c r="C82" s="8"/>
      <c r="D82" s="8" t="s">
        <v>41</v>
      </c>
      <c r="E82" s="8" t="s">
        <v>42</v>
      </c>
      <c r="F82" s="10">
        <f t="shared" si="5"/>
        <v>0</v>
      </c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1"/>
    </row>
    <row r="83" spans="1:19" ht="45" x14ac:dyDescent="0.25">
      <c r="A83" s="13" t="s">
        <v>26</v>
      </c>
      <c r="B83" s="14"/>
      <c r="C83" s="13"/>
      <c r="D83" s="8" t="s">
        <v>43</v>
      </c>
      <c r="E83" s="8" t="s">
        <v>44</v>
      </c>
      <c r="F83" s="10">
        <f t="shared" si="5"/>
        <v>0</v>
      </c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6"/>
    </row>
    <row r="84" spans="1:19" ht="101.25" x14ac:dyDescent="0.25">
      <c r="A84" s="8" t="s">
        <v>26</v>
      </c>
      <c r="B84" s="9"/>
      <c r="C84" s="8"/>
      <c r="D84" s="8" t="s">
        <v>45</v>
      </c>
      <c r="E84" s="8" t="s">
        <v>46</v>
      </c>
      <c r="F84" s="10">
        <f t="shared" si="5"/>
        <v>0</v>
      </c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1"/>
    </row>
    <row r="85" spans="1:19" ht="67.5" x14ac:dyDescent="0.25">
      <c r="A85" s="8"/>
      <c r="B85" s="9"/>
      <c r="C85" s="8"/>
      <c r="D85" s="8" t="s">
        <v>47</v>
      </c>
      <c r="E85" s="8" t="s">
        <v>48</v>
      </c>
      <c r="F85" s="10">
        <f t="shared" si="5"/>
        <v>0</v>
      </c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1"/>
    </row>
    <row r="86" spans="1:19" ht="33.75" x14ac:dyDescent="0.25">
      <c r="A86" s="8" t="s">
        <v>26</v>
      </c>
      <c r="B86" s="9"/>
      <c r="C86" s="8"/>
      <c r="D86" s="8" t="s">
        <v>49</v>
      </c>
      <c r="E86" s="8" t="s">
        <v>50</v>
      </c>
      <c r="F86" s="10">
        <f t="shared" si="5"/>
        <v>0</v>
      </c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1"/>
    </row>
    <row r="87" spans="1:19" ht="33.75" x14ac:dyDescent="0.25">
      <c r="A87" s="8" t="s">
        <v>26</v>
      </c>
      <c r="B87" s="9"/>
      <c r="C87" s="8"/>
      <c r="D87" s="8" t="s">
        <v>51</v>
      </c>
      <c r="E87" s="8" t="s">
        <v>52</v>
      </c>
      <c r="F87" s="10">
        <f t="shared" si="5"/>
        <v>0</v>
      </c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1"/>
    </row>
    <row r="88" spans="1:19" ht="22.5" x14ac:dyDescent="0.25">
      <c r="A88" s="8" t="s">
        <v>26</v>
      </c>
      <c r="B88" s="9"/>
      <c r="C88" s="8"/>
      <c r="D88" s="8" t="s">
        <v>53</v>
      </c>
      <c r="E88" s="8" t="s">
        <v>54</v>
      </c>
      <c r="F88" s="10">
        <f t="shared" si="5"/>
        <v>0</v>
      </c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1"/>
    </row>
    <row r="89" spans="1:19" ht="33.75" x14ac:dyDescent="0.25">
      <c r="A89" s="8" t="s">
        <v>26</v>
      </c>
      <c r="B89" s="9"/>
      <c r="C89" s="8"/>
      <c r="D89" s="8" t="s">
        <v>55</v>
      </c>
      <c r="E89" s="8" t="s">
        <v>56</v>
      </c>
      <c r="F89" s="10">
        <f t="shared" si="5"/>
        <v>0</v>
      </c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1"/>
    </row>
    <row r="90" spans="1:19" ht="78.75" x14ac:dyDescent="0.25">
      <c r="A90" s="8" t="s">
        <v>26</v>
      </c>
      <c r="B90" s="9"/>
      <c r="C90" s="8"/>
      <c r="D90" s="8" t="s">
        <v>57</v>
      </c>
      <c r="E90" s="8" t="s">
        <v>58</v>
      </c>
      <c r="F90" s="10">
        <f t="shared" si="5"/>
        <v>0</v>
      </c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1"/>
    </row>
    <row r="91" spans="1:19" ht="45" x14ac:dyDescent="0.25">
      <c r="A91" s="8" t="s">
        <v>26</v>
      </c>
      <c r="B91" s="9"/>
      <c r="C91" s="8"/>
      <c r="D91" s="8" t="s">
        <v>59</v>
      </c>
      <c r="E91" s="8" t="s">
        <v>60</v>
      </c>
      <c r="F91" s="10">
        <f t="shared" si="5"/>
        <v>0</v>
      </c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1"/>
    </row>
    <row r="92" spans="1:19" ht="67.5" x14ac:dyDescent="0.25">
      <c r="A92" s="8" t="s">
        <v>26</v>
      </c>
      <c r="B92" s="9"/>
      <c r="C92" s="8"/>
      <c r="D92" s="8" t="s">
        <v>61</v>
      </c>
      <c r="E92" s="8" t="s">
        <v>62</v>
      </c>
      <c r="F92" s="10">
        <f t="shared" si="5"/>
        <v>0</v>
      </c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1"/>
    </row>
    <row r="93" spans="1:19" ht="67.5" x14ac:dyDescent="0.25">
      <c r="A93" s="8" t="s">
        <v>26</v>
      </c>
      <c r="B93" s="9"/>
      <c r="C93" s="8"/>
      <c r="D93" s="8" t="s">
        <v>63</v>
      </c>
      <c r="E93" s="8" t="s">
        <v>64</v>
      </c>
      <c r="F93" s="10">
        <f t="shared" si="5"/>
        <v>0</v>
      </c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1"/>
    </row>
    <row r="94" spans="1:19" ht="90" x14ac:dyDescent="0.25">
      <c r="A94" s="8"/>
      <c r="B94" s="9"/>
      <c r="C94" s="8"/>
      <c r="D94" s="8" t="s">
        <v>65</v>
      </c>
      <c r="E94" s="8" t="s">
        <v>66</v>
      </c>
      <c r="F94" s="10">
        <f t="shared" si="5"/>
        <v>0</v>
      </c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1"/>
    </row>
    <row r="95" spans="1:19" ht="78.75" x14ac:dyDescent="0.25">
      <c r="A95" s="8"/>
      <c r="B95" s="9"/>
      <c r="C95" s="8"/>
      <c r="D95" s="8" t="s">
        <v>67</v>
      </c>
      <c r="E95" s="8" t="s">
        <v>68</v>
      </c>
      <c r="F95" s="10">
        <f t="shared" si="5"/>
        <v>0</v>
      </c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1"/>
    </row>
    <row r="96" spans="1:19" ht="33.75" x14ac:dyDescent="0.25">
      <c r="A96" s="8" t="s">
        <v>26</v>
      </c>
      <c r="B96" s="9"/>
      <c r="C96" s="8"/>
      <c r="D96" s="8" t="s">
        <v>69</v>
      </c>
      <c r="E96" s="8" t="s">
        <v>70</v>
      </c>
      <c r="F96" s="10">
        <f t="shared" si="5"/>
        <v>0</v>
      </c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1"/>
    </row>
    <row r="97" spans="1:19" ht="123.75" x14ac:dyDescent="0.25">
      <c r="A97" s="8"/>
      <c r="B97" s="9"/>
      <c r="C97" s="8"/>
      <c r="D97" s="8" t="s">
        <v>71</v>
      </c>
      <c r="E97" s="8" t="s">
        <v>72</v>
      </c>
      <c r="F97" s="10">
        <f t="shared" si="5"/>
        <v>0</v>
      </c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1"/>
    </row>
    <row r="98" spans="1:19" ht="45" x14ac:dyDescent="0.25">
      <c r="A98" s="8" t="s">
        <v>26</v>
      </c>
      <c r="B98" s="9"/>
      <c r="C98" s="8"/>
      <c r="D98" s="8" t="s">
        <v>73</v>
      </c>
      <c r="E98" s="8" t="s">
        <v>74</v>
      </c>
      <c r="F98" s="10">
        <f t="shared" si="5"/>
        <v>845</v>
      </c>
      <c r="G98" s="10"/>
      <c r="H98" s="10"/>
      <c r="I98" s="10">
        <v>291</v>
      </c>
      <c r="J98" s="10"/>
      <c r="K98" s="10"/>
      <c r="L98" s="10"/>
      <c r="M98" s="10"/>
      <c r="N98" s="10"/>
      <c r="O98" s="10"/>
      <c r="P98" s="10">
        <v>554</v>
      </c>
      <c r="Q98" s="10"/>
      <c r="R98" s="10"/>
      <c r="S98" s="11"/>
    </row>
    <row r="99" spans="1:19" x14ac:dyDescent="0.25">
      <c r="A99" s="8" t="s">
        <v>26</v>
      </c>
      <c r="B99" s="9"/>
      <c r="C99" s="8"/>
      <c r="D99" s="8" t="s">
        <v>75</v>
      </c>
      <c r="E99" s="8" t="s">
        <v>76</v>
      </c>
      <c r="F99" s="10">
        <f t="shared" si="5"/>
        <v>0</v>
      </c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1"/>
    </row>
    <row r="100" spans="1:19" ht="45" x14ac:dyDescent="0.25">
      <c r="A100" s="8"/>
      <c r="B100" s="9"/>
      <c r="C100" s="8"/>
      <c r="D100" s="8" t="s">
        <v>77</v>
      </c>
      <c r="E100" s="8" t="s">
        <v>78</v>
      </c>
      <c r="F100" s="10">
        <f t="shared" si="5"/>
        <v>0</v>
      </c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1"/>
    </row>
    <row r="101" spans="1:19" ht="123.75" x14ac:dyDescent="0.25">
      <c r="A101" s="8"/>
      <c r="B101" s="9"/>
      <c r="C101" s="8"/>
      <c r="D101" s="8" t="s">
        <v>79</v>
      </c>
      <c r="E101" s="8" t="s">
        <v>80</v>
      </c>
      <c r="F101" s="10">
        <f t="shared" si="5"/>
        <v>0</v>
      </c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1"/>
    </row>
    <row r="102" spans="1:19" ht="56.25" x14ac:dyDescent="0.25">
      <c r="A102" s="8"/>
      <c r="B102" s="9"/>
      <c r="C102" s="8"/>
      <c r="D102" s="8" t="s">
        <v>81</v>
      </c>
      <c r="E102" s="8" t="s">
        <v>82</v>
      </c>
      <c r="F102" s="10">
        <f t="shared" si="5"/>
        <v>0</v>
      </c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1"/>
    </row>
    <row r="103" spans="1:19" ht="101.25" x14ac:dyDescent="0.25">
      <c r="A103" s="8"/>
      <c r="B103" s="9"/>
      <c r="C103" s="8"/>
      <c r="D103" s="8" t="s">
        <v>83</v>
      </c>
      <c r="E103" s="8" t="s">
        <v>84</v>
      </c>
      <c r="F103" s="10">
        <f t="shared" si="5"/>
        <v>0</v>
      </c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1"/>
    </row>
    <row r="104" spans="1:19" ht="45" x14ac:dyDescent="0.25">
      <c r="A104" s="8"/>
      <c r="B104" s="9"/>
      <c r="C104" s="8"/>
      <c r="D104" s="8" t="s">
        <v>85</v>
      </c>
      <c r="E104" s="8" t="s">
        <v>86</v>
      </c>
      <c r="F104" s="10">
        <f t="shared" si="5"/>
        <v>0</v>
      </c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1"/>
    </row>
    <row r="105" spans="1:19" ht="101.25" x14ac:dyDescent="0.25">
      <c r="A105" s="8"/>
      <c r="B105" s="9"/>
      <c r="C105" s="8"/>
      <c r="D105" s="8" t="s">
        <v>87</v>
      </c>
      <c r="E105" s="8" t="s">
        <v>88</v>
      </c>
      <c r="F105" s="10">
        <f t="shared" si="5"/>
        <v>0</v>
      </c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1"/>
    </row>
    <row r="106" spans="1:19" ht="112.5" x14ac:dyDescent="0.25">
      <c r="A106" s="8"/>
      <c r="B106" s="9"/>
      <c r="C106" s="8"/>
      <c r="D106" s="8" t="s">
        <v>89</v>
      </c>
      <c r="E106" s="8" t="s">
        <v>90</v>
      </c>
      <c r="F106" s="10">
        <f t="shared" si="5"/>
        <v>0</v>
      </c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1"/>
    </row>
    <row r="107" spans="1:19" ht="42" x14ac:dyDescent="0.25">
      <c r="A107" s="18" t="s">
        <v>26</v>
      </c>
      <c r="B107" s="19"/>
      <c r="C107" s="20"/>
      <c r="D107" s="18" t="s">
        <v>26</v>
      </c>
      <c r="E107" s="21" t="s">
        <v>91</v>
      </c>
      <c r="F107" s="22">
        <f t="shared" si="5"/>
        <v>845</v>
      </c>
      <c r="G107" s="22">
        <f t="shared" ref="G107:R107" si="6">SUM(G74:G106)</f>
        <v>0</v>
      </c>
      <c r="H107" s="22">
        <f t="shared" si="6"/>
        <v>0</v>
      </c>
      <c r="I107" s="22">
        <f t="shared" si="6"/>
        <v>291</v>
      </c>
      <c r="J107" s="22">
        <f t="shared" si="6"/>
        <v>0</v>
      </c>
      <c r="K107" s="22">
        <f t="shared" si="6"/>
        <v>0</v>
      </c>
      <c r="L107" s="22">
        <f t="shared" si="6"/>
        <v>0</v>
      </c>
      <c r="M107" s="22">
        <f t="shared" si="6"/>
        <v>0</v>
      </c>
      <c r="N107" s="22">
        <f t="shared" si="6"/>
        <v>0</v>
      </c>
      <c r="O107" s="22">
        <f t="shared" si="6"/>
        <v>0</v>
      </c>
      <c r="P107" s="22">
        <f t="shared" si="6"/>
        <v>554</v>
      </c>
      <c r="Q107" s="22">
        <f t="shared" si="6"/>
        <v>0</v>
      </c>
      <c r="R107" s="22">
        <f t="shared" si="6"/>
        <v>0</v>
      </c>
      <c r="S107" s="23"/>
    </row>
    <row r="108" spans="1:19" ht="22.5" x14ac:dyDescent="0.25">
      <c r="A108" s="8" t="s">
        <v>21</v>
      </c>
      <c r="B108" s="9" t="s">
        <v>94</v>
      </c>
      <c r="C108" s="8" t="s">
        <v>92</v>
      </c>
      <c r="D108" s="8" t="s">
        <v>24</v>
      </c>
      <c r="E108" s="8" t="s">
        <v>25</v>
      </c>
      <c r="F108" s="10">
        <f>SUM(G108:R108)</f>
        <v>0</v>
      </c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1"/>
    </row>
    <row r="109" spans="1:19" ht="33.75" x14ac:dyDescent="0.25">
      <c r="A109" s="8" t="s">
        <v>26</v>
      </c>
      <c r="B109" s="9"/>
      <c r="C109" s="8"/>
      <c r="D109" s="8" t="s">
        <v>27</v>
      </c>
      <c r="E109" s="8" t="s">
        <v>28</v>
      </c>
      <c r="F109" s="10">
        <f t="shared" ref="F109:F116" si="7">SUM(G109:R109)</f>
        <v>0</v>
      </c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1"/>
    </row>
    <row r="110" spans="1:19" ht="22.5" x14ac:dyDescent="0.25">
      <c r="A110" s="8" t="s">
        <v>26</v>
      </c>
      <c r="B110" s="9"/>
      <c r="C110" s="8"/>
      <c r="D110" s="8" t="s">
        <v>29</v>
      </c>
      <c r="E110" s="8" t="s">
        <v>30</v>
      </c>
      <c r="F110" s="10">
        <f t="shared" si="7"/>
        <v>0</v>
      </c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1"/>
    </row>
    <row r="111" spans="1:19" ht="112.5" x14ac:dyDescent="0.25">
      <c r="A111" s="8" t="s">
        <v>26</v>
      </c>
      <c r="B111" s="9"/>
      <c r="C111" s="8"/>
      <c r="D111" s="8" t="s">
        <v>31</v>
      </c>
      <c r="E111" s="8" t="s">
        <v>32</v>
      </c>
      <c r="F111" s="10">
        <f t="shared" si="7"/>
        <v>0</v>
      </c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1"/>
    </row>
    <row r="112" spans="1:19" ht="56.25" x14ac:dyDescent="0.25">
      <c r="A112" s="8" t="s">
        <v>26</v>
      </c>
      <c r="B112" s="9"/>
      <c r="C112" s="8"/>
      <c r="D112" s="8" t="s">
        <v>33</v>
      </c>
      <c r="E112" s="8" t="s">
        <v>34</v>
      </c>
      <c r="F112" s="10">
        <f t="shared" si="7"/>
        <v>0</v>
      </c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1"/>
    </row>
    <row r="113" spans="1:19" ht="101.25" x14ac:dyDescent="0.25">
      <c r="A113" s="8"/>
      <c r="B113" s="9"/>
      <c r="C113" s="8"/>
      <c r="D113" s="8" t="s">
        <v>35</v>
      </c>
      <c r="E113" s="8" t="s">
        <v>36</v>
      </c>
      <c r="F113" s="10">
        <f t="shared" si="7"/>
        <v>0</v>
      </c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1"/>
    </row>
    <row r="114" spans="1:19" ht="56.25" x14ac:dyDescent="0.25">
      <c r="A114" s="8"/>
      <c r="B114" s="9"/>
      <c r="C114" s="8"/>
      <c r="D114" s="8" t="s">
        <v>37</v>
      </c>
      <c r="E114" s="8" t="s">
        <v>38</v>
      </c>
      <c r="F114" s="10">
        <f t="shared" si="7"/>
        <v>0</v>
      </c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1"/>
    </row>
    <row r="115" spans="1:19" ht="67.5" x14ac:dyDescent="0.25">
      <c r="A115" s="8"/>
      <c r="B115" s="9"/>
      <c r="C115" s="8"/>
      <c r="D115" s="8" t="s">
        <v>39</v>
      </c>
      <c r="E115" s="8" t="s">
        <v>40</v>
      </c>
      <c r="F115" s="10">
        <f t="shared" si="7"/>
        <v>0</v>
      </c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1"/>
    </row>
    <row r="116" spans="1:19" ht="67.5" x14ac:dyDescent="0.25">
      <c r="A116" s="8"/>
      <c r="B116" s="9"/>
      <c r="C116" s="8"/>
      <c r="D116" s="8" t="s">
        <v>41</v>
      </c>
      <c r="E116" s="8" t="s">
        <v>42</v>
      </c>
      <c r="F116" s="10">
        <f t="shared" si="7"/>
        <v>0</v>
      </c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1"/>
    </row>
    <row r="117" spans="1:19" ht="45" x14ac:dyDescent="0.25">
      <c r="A117" s="13" t="s">
        <v>26</v>
      </c>
      <c r="B117" s="14"/>
      <c r="C117" s="13"/>
      <c r="D117" s="8" t="s">
        <v>43</v>
      </c>
      <c r="E117" s="8" t="s">
        <v>44</v>
      </c>
      <c r="F117" s="10">
        <f>SUM(G117:R117)</f>
        <v>0</v>
      </c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6"/>
    </row>
    <row r="118" spans="1:19" ht="101.25" x14ac:dyDescent="0.25">
      <c r="A118" s="8" t="s">
        <v>26</v>
      </c>
      <c r="B118" s="9"/>
      <c r="C118" s="8"/>
      <c r="D118" s="8" t="s">
        <v>45</v>
      </c>
      <c r="E118" s="8" t="s">
        <v>46</v>
      </c>
      <c r="F118" s="10">
        <f t="shared" ref="F118:F141" si="8">SUM(G118:R118)</f>
        <v>0</v>
      </c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1"/>
    </row>
    <row r="119" spans="1:19" ht="67.5" x14ac:dyDescent="0.25">
      <c r="A119" s="8"/>
      <c r="B119" s="9"/>
      <c r="C119" s="8"/>
      <c r="D119" s="8" t="s">
        <v>47</v>
      </c>
      <c r="E119" s="8" t="s">
        <v>48</v>
      </c>
      <c r="F119" s="10">
        <f t="shared" si="8"/>
        <v>0</v>
      </c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1"/>
    </row>
    <row r="120" spans="1:19" ht="33.75" x14ac:dyDescent="0.25">
      <c r="A120" s="8" t="s">
        <v>26</v>
      </c>
      <c r="B120" s="9"/>
      <c r="C120" s="8"/>
      <c r="D120" s="8" t="s">
        <v>49</v>
      </c>
      <c r="E120" s="8" t="s">
        <v>50</v>
      </c>
      <c r="F120" s="10">
        <f t="shared" si="8"/>
        <v>0</v>
      </c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1"/>
    </row>
    <row r="121" spans="1:19" ht="33.75" x14ac:dyDescent="0.25">
      <c r="A121" s="8" t="s">
        <v>26</v>
      </c>
      <c r="B121" s="9"/>
      <c r="C121" s="8"/>
      <c r="D121" s="8" t="s">
        <v>51</v>
      </c>
      <c r="E121" s="8" t="s">
        <v>52</v>
      </c>
      <c r="F121" s="10">
        <f t="shared" si="8"/>
        <v>0</v>
      </c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1"/>
    </row>
    <row r="122" spans="1:19" ht="22.5" x14ac:dyDescent="0.25">
      <c r="A122" s="8" t="s">
        <v>26</v>
      </c>
      <c r="B122" s="9"/>
      <c r="C122" s="8"/>
      <c r="D122" s="8" t="s">
        <v>53</v>
      </c>
      <c r="E122" s="8" t="s">
        <v>54</v>
      </c>
      <c r="F122" s="10">
        <f t="shared" si="8"/>
        <v>0</v>
      </c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1"/>
    </row>
    <row r="123" spans="1:19" ht="33.75" x14ac:dyDescent="0.25">
      <c r="A123" s="8" t="s">
        <v>26</v>
      </c>
      <c r="B123" s="9"/>
      <c r="C123" s="8"/>
      <c r="D123" s="8" t="s">
        <v>55</v>
      </c>
      <c r="E123" s="8" t="s">
        <v>56</v>
      </c>
      <c r="F123" s="10">
        <f t="shared" si="8"/>
        <v>0</v>
      </c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1"/>
    </row>
    <row r="124" spans="1:19" ht="78.75" x14ac:dyDescent="0.25">
      <c r="A124" s="8" t="s">
        <v>26</v>
      </c>
      <c r="B124" s="9"/>
      <c r="C124" s="8"/>
      <c r="D124" s="8" t="s">
        <v>57</v>
      </c>
      <c r="E124" s="8" t="s">
        <v>58</v>
      </c>
      <c r="F124" s="10">
        <f t="shared" si="8"/>
        <v>0</v>
      </c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1"/>
    </row>
    <row r="125" spans="1:19" ht="45" x14ac:dyDescent="0.25">
      <c r="A125" s="8" t="s">
        <v>26</v>
      </c>
      <c r="B125" s="9"/>
      <c r="C125" s="8"/>
      <c r="D125" s="8" t="s">
        <v>59</v>
      </c>
      <c r="E125" s="8" t="s">
        <v>60</v>
      </c>
      <c r="F125" s="10">
        <f t="shared" si="8"/>
        <v>0</v>
      </c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1"/>
    </row>
    <row r="126" spans="1:19" ht="67.5" x14ac:dyDescent="0.25">
      <c r="A126" s="8" t="s">
        <v>26</v>
      </c>
      <c r="B126" s="9"/>
      <c r="C126" s="8"/>
      <c r="D126" s="8" t="s">
        <v>61</v>
      </c>
      <c r="E126" s="8" t="s">
        <v>62</v>
      </c>
      <c r="F126" s="10">
        <f t="shared" si="8"/>
        <v>0</v>
      </c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1"/>
    </row>
    <row r="127" spans="1:19" ht="67.5" x14ac:dyDescent="0.25">
      <c r="A127" s="8" t="s">
        <v>26</v>
      </c>
      <c r="B127" s="9"/>
      <c r="C127" s="8"/>
      <c r="D127" s="8" t="s">
        <v>63</v>
      </c>
      <c r="E127" s="8" t="s">
        <v>64</v>
      </c>
      <c r="F127" s="10">
        <f t="shared" si="8"/>
        <v>0</v>
      </c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1"/>
    </row>
    <row r="128" spans="1:19" ht="90" x14ac:dyDescent="0.25">
      <c r="A128" s="8"/>
      <c r="B128" s="9"/>
      <c r="C128" s="8"/>
      <c r="D128" s="8" t="s">
        <v>65</v>
      </c>
      <c r="E128" s="8" t="s">
        <v>66</v>
      </c>
      <c r="F128" s="10">
        <f t="shared" si="8"/>
        <v>0</v>
      </c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1"/>
    </row>
    <row r="129" spans="1:19" ht="78.75" x14ac:dyDescent="0.25">
      <c r="A129" s="8"/>
      <c r="B129" s="9"/>
      <c r="C129" s="8"/>
      <c r="D129" s="8" t="s">
        <v>67</v>
      </c>
      <c r="E129" s="8" t="s">
        <v>68</v>
      </c>
      <c r="F129" s="10">
        <f t="shared" si="8"/>
        <v>0</v>
      </c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1"/>
    </row>
    <row r="130" spans="1:19" ht="33.75" x14ac:dyDescent="0.25">
      <c r="A130" s="8" t="s">
        <v>26</v>
      </c>
      <c r="B130" s="9"/>
      <c r="C130" s="8"/>
      <c r="D130" s="8" t="s">
        <v>69</v>
      </c>
      <c r="E130" s="8" t="s">
        <v>70</v>
      </c>
      <c r="F130" s="10">
        <f t="shared" si="8"/>
        <v>0</v>
      </c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1"/>
    </row>
    <row r="131" spans="1:19" ht="123.75" x14ac:dyDescent="0.25">
      <c r="A131" s="8"/>
      <c r="B131" s="9"/>
      <c r="C131" s="8"/>
      <c r="D131" s="8" t="s">
        <v>71</v>
      </c>
      <c r="E131" s="8" t="s">
        <v>72</v>
      </c>
      <c r="F131" s="10">
        <f t="shared" si="8"/>
        <v>0</v>
      </c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1"/>
    </row>
    <row r="132" spans="1:19" ht="45" x14ac:dyDescent="0.25">
      <c r="A132" s="8" t="s">
        <v>26</v>
      </c>
      <c r="B132" s="9"/>
      <c r="C132" s="8"/>
      <c r="D132" s="8" t="s">
        <v>73</v>
      </c>
      <c r="E132" s="8" t="s">
        <v>74</v>
      </c>
      <c r="F132" s="10">
        <f t="shared" si="8"/>
        <v>0</v>
      </c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1"/>
    </row>
    <row r="133" spans="1:19" x14ac:dyDescent="0.25">
      <c r="A133" s="8" t="s">
        <v>26</v>
      </c>
      <c r="B133" s="9"/>
      <c r="C133" s="8"/>
      <c r="D133" s="8" t="s">
        <v>75</v>
      </c>
      <c r="E133" s="8" t="s">
        <v>76</v>
      </c>
      <c r="F133" s="10">
        <f t="shared" si="8"/>
        <v>0</v>
      </c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1"/>
    </row>
    <row r="134" spans="1:19" ht="45" x14ac:dyDescent="0.25">
      <c r="A134" s="8"/>
      <c r="B134" s="9"/>
      <c r="C134" s="8"/>
      <c r="D134" s="8" t="s">
        <v>77</v>
      </c>
      <c r="E134" s="8" t="s">
        <v>78</v>
      </c>
      <c r="F134" s="10">
        <f t="shared" si="8"/>
        <v>0</v>
      </c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1"/>
    </row>
    <row r="135" spans="1:19" ht="123.75" x14ac:dyDescent="0.25">
      <c r="A135" s="8"/>
      <c r="B135" s="9"/>
      <c r="C135" s="8"/>
      <c r="D135" s="8" t="s">
        <v>79</v>
      </c>
      <c r="E135" s="8" t="s">
        <v>80</v>
      </c>
      <c r="F135" s="10">
        <f t="shared" si="8"/>
        <v>8349</v>
      </c>
      <c r="G135" s="10"/>
      <c r="H135" s="10"/>
      <c r="I135" s="10"/>
      <c r="J135" s="10"/>
      <c r="K135" s="10"/>
      <c r="L135" s="10"/>
      <c r="M135" s="10"/>
      <c r="N135" s="10"/>
      <c r="O135" s="10"/>
      <c r="P135" s="10">
        <v>5649</v>
      </c>
      <c r="Q135" s="10">
        <v>2700</v>
      </c>
      <c r="R135" s="10"/>
      <c r="S135" s="11"/>
    </row>
    <row r="136" spans="1:19" ht="56.25" x14ac:dyDescent="0.25">
      <c r="A136" s="8"/>
      <c r="B136" s="9"/>
      <c r="C136" s="8"/>
      <c r="D136" s="8" t="s">
        <v>81</v>
      </c>
      <c r="E136" s="8" t="s">
        <v>82</v>
      </c>
      <c r="F136" s="10">
        <f t="shared" si="8"/>
        <v>0</v>
      </c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1"/>
    </row>
    <row r="137" spans="1:19" ht="101.25" x14ac:dyDescent="0.25">
      <c r="A137" s="8"/>
      <c r="B137" s="9"/>
      <c r="C137" s="8"/>
      <c r="D137" s="8" t="s">
        <v>83</v>
      </c>
      <c r="E137" s="8" t="s">
        <v>84</v>
      </c>
      <c r="F137" s="10">
        <f t="shared" si="8"/>
        <v>0</v>
      </c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1"/>
    </row>
    <row r="138" spans="1:19" ht="45" x14ac:dyDescent="0.25">
      <c r="A138" s="8"/>
      <c r="B138" s="9"/>
      <c r="C138" s="8"/>
      <c r="D138" s="8" t="s">
        <v>85</v>
      </c>
      <c r="E138" s="8" t="s">
        <v>86</v>
      </c>
      <c r="F138" s="10">
        <f t="shared" si="8"/>
        <v>0</v>
      </c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1"/>
    </row>
    <row r="139" spans="1:19" ht="101.25" x14ac:dyDescent="0.25">
      <c r="A139" s="8"/>
      <c r="B139" s="9"/>
      <c r="C139" s="8"/>
      <c r="D139" s="8" t="s">
        <v>87</v>
      </c>
      <c r="E139" s="8" t="s">
        <v>88</v>
      </c>
      <c r="F139" s="10">
        <f t="shared" si="8"/>
        <v>0</v>
      </c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1"/>
    </row>
    <row r="140" spans="1:19" ht="112.5" x14ac:dyDescent="0.25">
      <c r="A140" s="8"/>
      <c r="B140" s="9"/>
      <c r="C140" s="8"/>
      <c r="D140" s="8" t="s">
        <v>89</v>
      </c>
      <c r="E140" s="8" t="s">
        <v>90</v>
      </c>
      <c r="F140" s="10">
        <f t="shared" si="8"/>
        <v>0</v>
      </c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1"/>
    </row>
    <row r="141" spans="1:19" ht="42" x14ac:dyDescent="0.25">
      <c r="A141" s="18" t="s">
        <v>26</v>
      </c>
      <c r="B141" s="19"/>
      <c r="C141" s="20"/>
      <c r="D141" s="18" t="s">
        <v>26</v>
      </c>
      <c r="E141" s="21" t="s">
        <v>91</v>
      </c>
      <c r="F141" s="22">
        <f t="shared" si="8"/>
        <v>8349</v>
      </c>
      <c r="G141" s="22">
        <f>SUM(G108:G140)</f>
        <v>0</v>
      </c>
      <c r="H141" s="22">
        <f t="shared" ref="H141:R141" si="9">SUM(H108:H140)</f>
        <v>0</v>
      </c>
      <c r="I141" s="22">
        <f t="shared" si="9"/>
        <v>0</v>
      </c>
      <c r="J141" s="22">
        <f t="shared" si="9"/>
        <v>0</v>
      </c>
      <c r="K141" s="22">
        <f t="shared" si="9"/>
        <v>0</v>
      </c>
      <c r="L141" s="22">
        <f t="shared" si="9"/>
        <v>0</v>
      </c>
      <c r="M141" s="22">
        <f t="shared" si="9"/>
        <v>0</v>
      </c>
      <c r="N141" s="22">
        <f t="shared" si="9"/>
        <v>0</v>
      </c>
      <c r="O141" s="22">
        <f t="shared" si="9"/>
        <v>0</v>
      </c>
      <c r="P141" s="22">
        <f t="shared" si="9"/>
        <v>5649</v>
      </c>
      <c r="Q141" s="22">
        <f t="shared" si="9"/>
        <v>2700</v>
      </c>
      <c r="R141" s="22">
        <f t="shared" si="9"/>
        <v>0</v>
      </c>
      <c r="S141" s="23"/>
    </row>
    <row r="142" spans="1:19" ht="22.5" x14ac:dyDescent="0.25">
      <c r="A142" s="8" t="s">
        <v>21</v>
      </c>
      <c r="B142" s="9" t="s">
        <v>95</v>
      </c>
      <c r="C142" s="8" t="s">
        <v>23</v>
      </c>
      <c r="D142" s="8" t="s">
        <v>24</v>
      </c>
      <c r="E142" s="8" t="s">
        <v>25</v>
      </c>
      <c r="F142" s="10">
        <f>SUM(G142:R142)</f>
        <v>10000</v>
      </c>
      <c r="G142" s="10"/>
      <c r="H142" s="10"/>
      <c r="I142" s="10"/>
      <c r="J142" s="10"/>
      <c r="K142" s="10"/>
      <c r="L142" s="10"/>
      <c r="M142" s="17">
        <v>1700</v>
      </c>
      <c r="N142" s="17">
        <v>1700</v>
      </c>
      <c r="O142" s="17">
        <v>1700</v>
      </c>
      <c r="P142" s="17">
        <v>1700</v>
      </c>
      <c r="Q142" s="17">
        <v>1700</v>
      </c>
      <c r="R142" s="17">
        <v>1500</v>
      </c>
      <c r="S142" s="29"/>
    </row>
    <row r="143" spans="1:19" ht="33.75" x14ac:dyDescent="0.25">
      <c r="A143" s="8" t="s">
        <v>26</v>
      </c>
      <c r="B143" s="9"/>
      <c r="C143" s="8"/>
      <c r="D143" s="8" t="s">
        <v>27</v>
      </c>
      <c r="E143" s="8" t="s">
        <v>28</v>
      </c>
      <c r="F143" s="10">
        <f t="shared" ref="F143:F150" si="10">SUM(G143:R143)</f>
        <v>0</v>
      </c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29"/>
    </row>
    <row r="144" spans="1:19" ht="22.5" x14ac:dyDescent="0.25">
      <c r="A144" s="8" t="s">
        <v>26</v>
      </c>
      <c r="B144" s="9"/>
      <c r="C144" s="8"/>
      <c r="D144" s="8" t="s">
        <v>29</v>
      </c>
      <c r="E144" s="8" t="s">
        <v>30</v>
      </c>
      <c r="F144" s="10">
        <f t="shared" si="10"/>
        <v>0</v>
      </c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29"/>
    </row>
    <row r="145" spans="1:19" ht="112.5" x14ac:dyDescent="0.25">
      <c r="A145" s="8" t="s">
        <v>26</v>
      </c>
      <c r="B145" s="9"/>
      <c r="C145" s="8"/>
      <c r="D145" s="8" t="s">
        <v>31</v>
      </c>
      <c r="E145" s="8" t="s">
        <v>32</v>
      </c>
      <c r="F145" s="10">
        <f t="shared" si="10"/>
        <v>0</v>
      </c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29"/>
    </row>
    <row r="146" spans="1:19" ht="56.25" x14ac:dyDescent="0.25">
      <c r="A146" s="8" t="s">
        <v>26</v>
      </c>
      <c r="B146" s="9"/>
      <c r="C146" s="8"/>
      <c r="D146" s="8" t="s">
        <v>33</v>
      </c>
      <c r="E146" s="8" t="s">
        <v>34</v>
      </c>
      <c r="F146" s="10">
        <f t="shared" si="10"/>
        <v>0</v>
      </c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29"/>
    </row>
    <row r="147" spans="1:19" ht="101.25" x14ac:dyDescent="0.25">
      <c r="A147" s="8"/>
      <c r="B147" s="9"/>
      <c r="C147" s="8"/>
      <c r="D147" s="8" t="s">
        <v>35</v>
      </c>
      <c r="E147" s="8" t="s">
        <v>36</v>
      </c>
      <c r="F147" s="10">
        <f t="shared" si="10"/>
        <v>0</v>
      </c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29"/>
    </row>
    <row r="148" spans="1:19" ht="56.25" x14ac:dyDescent="0.25">
      <c r="A148" s="8"/>
      <c r="B148" s="9"/>
      <c r="C148" s="8"/>
      <c r="D148" s="8" t="s">
        <v>37</v>
      </c>
      <c r="E148" s="8" t="s">
        <v>38</v>
      </c>
      <c r="F148" s="10">
        <f t="shared" si="10"/>
        <v>0</v>
      </c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29"/>
    </row>
    <row r="149" spans="1:19" ht="67.5" x14ac:dyDescent="0.25">
      <c r="A149" s="8"/>
      <c r="B149" s="9"/>
      <c r="C149" s="8"/>
      <c r="D149" s="8" t="s">
        <v>39</v>
      </c>
      <c r="E149" s="8" t="s">
        <v>40</v>
      </c>
      <c r="F149" s="10">
        <f t="shared" si="10"/>
        <v>0</v>
      </c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1"/>
    </row>
    <row r="150" spans="1:19" ht="67.5" x14ac:dyDescent="0.25">
      <c r="A150" s="8"/>
      <c r="B150" s="9"/>
      <c r="C150" s="8"/>
      <c r="D150" s="8" t="s">
        <v>41</v>
      </c>
      <c r="E150" s="8" t="s">
        <v>42</v>
      </c>
      <c r="F150" s="10">
        <f t="shared" si="10"/>
        <v>0</v>
      </c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1"/>
    </row>
    <row r="151" spans="1:19" ht="45" x14ac:dyDescent="0.25">
      <c r="A151" s="13" t="s">
        <v>26</v>
      </c>
      <c r="B151" s="14"/>
      <c r="C151" s="13"/>
      <c r="D151" s="8" t="s">
        <v>43</v>
      </c>
      <c r="E151" s="8" t="s">
        <v>44</v>
      </c>
      <c r="F151" s="10">
        <f>SUM(G151:R151)</f>
        <v>0</v>
      </c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6"/>
    </row>
    <row r="152" spans="1:19" ht="101.25" x14ac:dyDescent="0.25">
      <c r="A152" s="8" t="s">
        <v>26</v>
      </c>
      <c r="B152" s="9"/>
      <c r="C152" s="8"/>
      <c r="D152" s="8" t="s">
        <v>45</v>
      </c>
      <c r="E152" s="8" t="s">
        <v>46</v>
      </c>
      <c r="F152" s="10">
        <f t="shared" ref="F152:F175" si="11">SUM(G152:R152)</f>
        <v>0</v>
      </c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1"/>
    </row>
    <row r="153" spans="1:19" ht="67.5" x14ac:dyDescent="0.25">
      <c r="A153" s="8"/>
      <c r="B153" s="9"/>
      <c r="C153" s="8"/>
      <c r="D153" s="8" t="s">
        <v>47</v>
      </c>
      <c r="E153" s="8" t="s">
        <v>48</v>
      </c>
      <c r="F153" s="10">
        <f t="shared" si="11"/>
        <v>0</v>
      </c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1"/>
    </row>
    <row r="154" spans="1:19" ht="33.75" x14ac:dyDescent="0.25">
      <c r="A154" s="8" t="s">
        <v>26</v>
      </c>
      <c r="B154" s="9"/>
      <c r="C154" s="8"/>
      <c r="D154" s="8" t="s">
        <v>49</v>
      </c>
      <c r="E154" s="8" t="s">
        <v>50</v>
      </c>
      <c r="F154" s="10">
        <f t="shared" si="11"/>
        <v>0</v>
      </c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1"/>
    </row>
    <row r="155" spans="1:19" ht="33.75" x14ac:dyDescent="0.25">
      <c r="A155" s="8" t="s">
        <v>26</v>
      </c>
      <c r="B155" s="9"/>
      <c r="C155" s="8"/>
      <c r="D155" s="8" t="s">
        <v>51</v>
      </c>
      <c r="E155" s="8" t="s">
        <v>52</v>
      </c>
      <c r="F155" s="10">
        <f t="shared" si="11"/>
        <v>0</v>
      </c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1"/>
    </row>
    <row r="156" spans="1:19" ht="22.5" x14ac:dyDescent="0.25">
      <c r="A156" s="8" t="s">
        <v>26</v>
      </c>
      <c r="B156" s="9"/>
      <c r="C156" s="8"/>
      <c r="D156" s="8" t="s">
        <v>53</v>
      </c>
      <c r="E156" s="8" t="s">
        <v>54</v>
      </c>
      <c r="F156" s="10">
        <f t="shared" si="11"/>
        <v>0</v>
      </c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1"/>
    </row>
    <row r="157" spans="1:19" ht="33.75" x14ac:dyDescent="0.25">
      <c r="A157" s="8" t="s">
        <v>26</v>
      </c>
      <c r="B157" s="9"/>
      <c r="C157" s="8"/>
      <c r="D157" s="8" t="s">
        <v>55</v>
      </c>
      <c r="E157" s="8" t="s">
        <v>56</v>
      </c>
      <c r="F157" s="10">
        <f t="shared" si="11"/>
        <v>0</v>
      </c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1"/>
    </row>
    <row r="158" spans="1:19" ht="78.75" x14ac:dyDescent="0.25">
      <c r="A158" s="8" t="s">
        <v>26</v>
      </c>
      <c r="B158" s="9"/>
      <c r="C158" s="8"/>
      <c r="D158" s="8" t="s">
        <v>57</v>
      </c>
      <c r="E158" s="8" t="s">
        <v>58</v>
      </c>
      <c r="F158" s="10">
        <f t="shared" si="11"/>
        <v>0</v>
      </c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1"/>
    </row>
    <row r="159" spans="1:19" ht="45" x14ac:dyDescent="0.25">
      <c r="A159" s="8" t="s">
        <v>26</v>
      </c>
      <c r="B159" s="9"/>
      <c r="C159" s="8"/>
      <c r="D159" s="8" t="s">
        <v>59</v>
      </c>
      <c r="E159" s="8" t="s">
        <v>60</v>
      </c>
      <c r="F159" s="10">
        <f t="shared" si="11"/>
        <v>0</v>
      </c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1"/>
    </row>
    <row r="160" spans="1:19" ht="67.5" x14ac:dyDescent="0.25">
      <c r="A160" s="8" t="s">
        <v>26</v>
      </c>
      <c r="B160" s="9"/>
      <c r="C160" s="8"/>
      <c r="D160" s="8" t="s">
        <v>61</v>
      </c>
      <c r="E160" s="8" t="s">
        <v>62</v>
      </c>
      <c r="F160" s="10">
        <f t="shared" si="11"/>
        <v>0</v>
      </c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1"/>
    </row>
    <row r="161" spans="1:19" ht="67.5" x14ac:dyDescent="0.25">
      <c r="A161" s="8" t="s">
        <v>26</v>
      </c>
      <c r="B161" s="9"/>
      <c r="C161" s="8"/>
      <c r="D161" s="8" t="s">
        <v>63</v>
      </c>
      <c r="E161" s="8" t="s">
        <v>64</v>
      </c>
      <c r="F161" s="10">
        <f t="shared" si="11"/>
        <v>0</v>
      </c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1"/>
    </row>
    <row r="162" spans="1:19" ht="90" x14ac:dyDescent="0.25">
      <c r="A162" s="8"/>
      <c r="B162" s="9"/>
      <c r="C162" s="8"/>
      <c r="D162" s="8" t="s">
        <v>65</v>
      </c>
      <c r="E162" s="8" t="s">
        <v>66</v>
      </c>
      <c r="F162" s="10">
        <f t="shared" si="11"/>
        <v>0</v>
      </c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1"/>
    </row>
    <row r="163" spans="1:19" ht="78.75" x14ac:dyDescent="0.25">
      <c r="A163" s="8"/>
      <c r="B163" s="9"/>
      <c r="C163" s="8"/>
      <c r="D163" s="8" t="s">
        <v>67</v>
      </c>
      <c r="E163" s="8" t="s">
        <v>68</v>
      </c>
      <c r="F163" s="10">
        <f t="shared" si="11"/>
        <v>0</v>
      </c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1"/>
    </row>
    <row r="164" spans="1:19" ht="33.75" x14ac:dyDescent="0.25">
      <c r="A164" s="8" t="s">
        <v>26</v>
      </c>
      <c r="B164" s="9"/>
      <c r="C164" s="8"/>
      <c r="D164" s="8" t="s">
        <v>69</v>
      </c>
      <c r="E164" s="8" t="s">
        <v>70</v>
      </c>
      <c r="F164" s="10">
        <f t="shared" si="11"/>
        <v>0</v>
      </c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1"/>
    </row>
    <row r="165" spans="1:19" ht="123.75" x14ac:dyDescent="0.25">
      <c r="A165" s="8"/>
      <c r="B165" s="9"/>
      <c r="C165" s="8"/>
      <c r="D165" s="8" t="s">
        <v>71</v>
      </c>
      <c r="E165" s="8" t="s">
        <v>72</v>
      </c>
      <c r="F165" s="10">
        <f t="shared" si="11"/>
        <v>0</v>
      </c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1"/>
    </row>
    <row r="166" spans="1:19" ht="45" x14ac:dyDescent="0.25">
      <c r="A166" s="8" t="s">
        <v>26</v>
      </c>
      <c r="B166" s="9"/>
      <c r="C166" s="8"/>
      <c r="D166" s="8" t="s">
        <v>73</v>
      </c>
      <c r="E166" s="8" t="s">
        <v>74</v>
      </c>
      <c r="F166" s="10">
        <f t="shared" si="11"/>
        <v>0</v>
      </c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1"/>
    </row>
    <row r="167" spans="1:19" x14ac:dyDescent="0.25">
      <c r="A167" s="8" t="s">
        <v>26</v>
      </c>
      <c r="B167" s="9"/>
      <c r="C167" s="8"/>
      <c r="D167" s="8" t="s">
        <v>75</v>
      </c>
      <c r="E167" s="8" t="s">
        <v>76</v>
      </c>
      <c r="F167" s="10">
        <f t="shared" si="11"/>
        <v>0</v>
      </c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1"/>
    </row>
    <row r="168" spans="1:19" ht="45" x14ac:dyDescent="0.25">
      <c r="A168" s="8"/>
      <c r="B168" s="9"/>
      <c r="C168" s="8"/>
      <c r="D168" s="8" t="s">
        <v>77</v>
      </c>
      <c r="E168" s="8" t="s">
        <v>78</v>
      </c>
      <c r="F168" s="10">
        <f t="shared" si="11"/>
        <v>0</v>
      </c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1"/>
    </row>
    <row r="169" spans="1:19" ht="123.75" x14ac:dyDescent="0.25">
      <c r="A169" s="8"/>
      <c r="B169" s="9"/>
      <c r="C169" s="8"/>
      <c r="D169" s="8" t="s">
        <v>79</v>
      </c>
      <c r="E169" s="8" t="s">
        <v>80</v>
      </c>
      <c r="F169" s="10">
        <f t="shared" si="11"/>
        <v>0</v>
      </c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1"/>
    </row>
    <row r="170" spans="1:19" ht="56.25" x14ac:dyDescent="0.25">
      <c r="A170" s="8"/>
      <c r="B170" s="9"/>
      <c r="C170" s="8"/>
      <c r="D170" s="8" t="s">
        <v>81</v>
      </c>
      <c r="E170" s="8" t="s">
        <v>82</v>
      </c>
      <c r="F170" s="10">
        <f t="shared" si="11"/>
        <v>0</v>
      </c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1"/>
    </row>
    <row r="171" spans="1:19" ht="101.25" x14ac:dyDescent="0.25">
      <c r="A171" s="8"/>
      <c r="B171" s="9"/>
      <c r="C171" s="8"/>
      <c r="D171" s="8" t="s">
        <v>83</v>
      </c>
      <c r="E171" s="8" t="s">
        <v>84</v>
      </c>
      <c r="F171" s="10">
        <f t="shared" si="11"/>
        <v>0</v>
      </c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1"/>
    </row>
    <row r="172" spans="1:19" ht="45" x14ac:dyDescent="0.25">
      <c r="A172" s="8"/>
      <c r="B172" s="9"/>
      <c r="C172" s="8"/>
      <c r="D172" s="8" t="s">
        <v>85</v>
      </c>
      <c r="E172" s="8" t="s">
        <v>86</v>
      </c>
      <c r="F172" s="10">
        <f t="shared" si="11"/>
        <v>0</v>
      </c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1"/>
    </row>
    <row r="173" spans="1:19" ht="101.25" x14ac:dyDescent="0.25">
      <c r="A173" s="8"/>
      <c r="B173" s="9"/>
      <c r="C173" s="8"/>
      <c r="D173" s="8" t="s">
        <v>87</v>
      </c>
      <c r="E173" s="8" t="s">
        <v>88</v>
      </c>
      <c r="F173" s="10">
        <f t="shared" si="11"/>
        <v>0</v>
      </c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1"/>
    </row>
    <row r="174" spans="1:19" ht="112.5" x14ac:dyDescent="0.25">
      <c r="A174" s="8"/>
      <c r="B174" s="9"/>
      <c r="C174" s="8"/>
      <c r="D174" s="8" t="s">
        <v>89</v>
      </c>
      <c r="E174" s="8" t="s">
        <v>90</v>
      </c>
      <c r="F174" s="10">
        <f t="shared" si="11"/>
        <v>0</v>
      </c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1"/>
    </row>
    <row r="175" spans="1:19" ht="42" x14ac:dyDescent="0.25">
      <c r="A175" s="18" t="s">
        <v>26</v>
      </c>
      <c r="B175" s="19"/>
      <c r="C175" s="20"/>
      <c r="D175" s="18" t="s">
        <v>26</v>
      </c>
      <c r="E175" s="21" t="s">
        <v>91</v>
      </c>
      <c r="F175" s="22">
        <f t="shared" si="11"/>
        <v>10000</v>
      </c>
      <c r="G175" s="22">
        <f>SUM(G142:G174)</f>
        <v>0</v>
      </c>
      <c r="H175" s="22">
        <f t="shared" ref="H175:R175" si="12">SUM(H142:H174)</f>
        <v>0</v>
      </c>
      <c r="I175" s="22">
        <f t="shared" si="12"/>
        <v>0</v>
      </c>
      <c r="J175" s="22">
        <f t="shared" si="12"/>
        <v>0</v>
      </c>
      <c r="K175" s="22">
        <f t="shared" si="12"/>
        <v>0</v>
      </c>
      <c r="L175" s="22">
        <f t="shared" si="12"/>
        <v>0</v>
      </c>
      <c r="M175" s="22">
        <f t="shared" si="12"/>
        <v>1700</v>
      </c>
      <c r="N175" s="22">
        <f t="shared" si="12"/>
        <v>1700</v>
      </c>
      <c r="O175" s="22">
        <f t="shared" si="12"/>
        <v>1700</v>
      </c>
      <c r="P175" s="22">
        <f t="shared" si="12"/>
        <v>1700</v>
      </c>
      <c r="Q175" s="22">
        <f t="shared" si="12"/>
        <v>1700</v>
      </c>
      <c r="R175" s="22">
        <f t="shared" si="12"/>
        <v>1500</v>
      </c>
      <c r="S175" s="23"/>
    </row>
    <row r="176" spans="1:19" ht="15.75" x14ac:dyDescent="0.25">
      <c r="A176" s="18" t="s">
        <v>26</v>
      </c>
      <c r="B176" s="19"/>
      <c r="C176" s="20"/>
      <c r="D176" s="18" t="s">
        <v>26</v>
      </c>
      <c r="E176" s="30" t="s">
        <v>96</v>
      </c>
      <c r="F176" s="22">
        <f>F39+F73+F107+F141+F175</f>
        <v>363537</v>
      </c>
      <c r="G176" s="22">
        <f t="shared" ref="G176:R176" si="13">G39+G73+G107+G141+G175</f>
        <v>0</v>
      </c>
      <c r="H176" s="22">
        <f t="shared" si="13"/>
        <v>55576</v>
      </c>
      <c r="I176" s="22">
        <f t="shared" si="13"/>
        <v>29680</v>
      </c>
      <c r="J176" s="22">
        <f t="shared" si="13"/>
        <v>30015</v>
      </c>
      <c r="K176" s="22">
        <f t="shared" si="13"/>
        <v>30986</v>
      </c>
      <c r="L176" s="22">
        <f t="shared" si="13"/>
        <v>36601</v>
      </c>
      <c r="M176" s="22">
        <f t="shared" si="13"/>
        <v>29401</v>
      </c>
      <c r="N176" s="22">
        <f t="shared" si="13"/>
        <v>27468</v>
      </c>
      <c r="O176" s="22">
        <f t="shared" si="13"/>
        <v>30651</v>
      </c>
      <c r="P176" s="22">
        <f t="shared" si="13"/>
        <v>32776</v>
      </c>
      <c r="Q176" s="22">
        <f t="shared" si="13"/>
        <v>29934</v>
      </c>
      <c r="R176" s="22">
        <f t="shared" si="13"/>
        <v>30449</v>
      </c>
      <c r="S176" s="1"/>
    </row>
  </sheetData>
  <mergeCells count="8">
    <mergeCell ref="E1:R1"/>
    <mergeCell ref="A3:A5"/>
    <mergeCell ref="B3:B5"/>
    <mergeCell ref="C3:C5"/>
    <mergeCell ref="D3:D5"/>
    <mergeCell ref="E3:E5"/>
    <mergeCell ref="F3:F5"/>
    <mergeCell ref="G3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2021-03-05T06:02:05Z</dcterms:created>
  <dcterms:modified xsi:type="dcterms:W3CDTF">2021-03-05T06:03:05Z</dcterms:modified>
</cp:coreProperties>
</file>